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OK 2021\UVO, PRIESKUMY TRHU, PRIAME ZADANIA\PRÍPRAVA - STRECHY\Rozpočty a VV - FINAL\VV_FINAL\"/>
    </mc:Choice>
  </mc:AlternateContent>
  <bookViews>
    <workbookView xWindow="0" yWindow="0" windowWidth="25200" windowHeight="11850"/>
  </bookViews>
  <sheets>
    <sheet name="S1" sheetId="9" r:id="rId1"/>
    <sheet name="S 2" sheetId="10" r:id="rId2"/>
    <sheet name="S 3" sheetId="11" r:id="rId3"/>
    <sheet name="S 4" sheetId="12" r:id="rId4"/>
  </sheets>
  <calcPr calcId="181029"/>
</workbook>
</file>

<file path=xl/calcChain.xml><?xml version="1.0" encoding="utf-8"?>
<calcChain xmlns="http://schemas.openxmlformats.org/spreadsheetml/2006/main">
  <c r="G62" i="12" l="1"/>
  <c r="G62" i="11"/>
  <c r="G59" i="11"/>
  <c r="G64" i="10"/>
  <c r="G61" i="10"/>
  <c r="G58" i="10"/>
  <c r="G55" i="10"/>
  <c r="G63" i="9"/>
  <c r="G60" i="9"/>
  <c r="G57" i="9"/>
  <c r="G54" i="9"/>
  <c r="G48" i="9"/>
  <c r="G36" i="9"/>
  <c r="G22" i="9"/>
  <c r="G10" i="9"/>
  <c r="D19" i="12" l="1"/>
  <c r="D48" i="11"/>
  <c r="D19" i="11"/>
  <c r="D19" i="10"/>
  <c r="D19" i="9"/>
  <c r="D49" i="9" l="1"/>
  <c r="D50" i="9" s="1"/>
  <c r="G61" i="9"/>
  <c r="G58" i="9"/>
  <c r="G55" i="9"/>
  <c r="G51" i="9"/>
  <c r="G62" i="10"/>
  <c r="G59" i="10"/>
  <c r="G56" i="10"/>
  <c r="G52" i="10"/>
  <c r="G60" i="11"/>
  <c r="G57" i="11"/>
  <c r="G56" i="11"/>
  <c r="G54" i="11"/>
  <c r="G53" i="11"/>
  <c r="G50" i="11"/>
  <c r="D49" i="11"/>
  <c r="G49" i="11" s="1"/>
  <c r="G60" i="12"/>
  <c r="G59" i="12" s="1"/>
  <c r="G57" i="12"/>
  <c r="G56" i="12" s="1"/>
  <c r="G54" i="12"/>
  <c r="G53" i="12" s="1"/>
  <c r="G20" i="9"/>
  <c r="G20" i="10"/>
  <c r="G20" i="11"/>
  <c r="G20" i="12"/>
  <c r="G48" i="11" l="1"/>
  <c r="D51" i="11"/>
  <c r="G51" i="11" s="1"/>
  <c r="G50" i="9"/>
  <c r="D52" i="9"/>
  <c r="G52" i="9" s="1"/>
  <c r="G49" i="9"/>
  <c r="G47" i="11"/>
  <c r="G40" i="12" l="1"/>
  <c r="G45" i="12"/>
  <c r="G44" i="12"/>
  <c r="G43" i="12"/>
  <c r="G41" i="12"/>
  <c r="G39" i="12"/>
  <c r="G38" i="12"/>
  <c r="D37" i="12"/>
  <c r="G42" i="12" s="1"/>
  <c r="G33" i="12"/>
  <c r="G32" i="12"/>
  <c r="G31" i="12"/>
  <c r="D30" i="12"/>
  <c r="G30" i="12" s="1"/>
  <c r="D29" i="12"/>
  <c r="G29" i="12" s="1"/>
  <c r="G28" i="12"/>
  <c r="D27" i="12"/>
  <c r="G27" i="12" s="1"/>
  <c r="G26" i="12"/>
  <c r="D24" i="12"/>
  <c r="D11" i="12" s="1"/>
  <c r="D23" i="12"/>
  <c r="G44" i="11"/>
  <c r="G43" i="11"/>
  <c r="G42" i="11"/>
  <c r="G40" i="11"/>
  <c r="G39" i="11"/>
  <c r="G38" i="11"/>
  <c r="G33" i="11"/>
  <c r="G32" i="11"/>
  <c r="G31" i="11"/>
  <c r="D30" i="11"/>
  <c r="D29" i="11"/>
  <c r="G29" i="11" s="1"/>
  <c r="G28" i="11"/>
  <c r="D27" i="11"/>
  <c r="G27" i="11" s="1"/>
  <c r="G26" i="11"/>
  <c r="D24" i="11"/>
  <c r="D23" i="11"/>
  <c r="G23" i="11" s="1"/>
  <c r="D41" i="10"/>
  <c r="D38" i="10" s="1"/>
  <c r="G38" i="10" s="1"/>
  <c r="G32" i="10"/>
  <c r="G46" i="10"/>
  <c r="G45" i="10"/>
  <c r="G44" i="10"/>
  <c r="G42" i="10"/>
  <c r="G40" i="10"/>
  <c r="G39" i="10"/>
  <c r="G34" i="10"/>
  <c r="G33" i="10"/>
  <c r="G31" i="10"/>
  <c r="D30" i="10"/>
  <c r="G30" i="10" s="1"/>
  <c r="D29" i="10"/>
  <c r="G29" i="10" s="1"/>
  <c r="G28" i="10"/>
  <c r="D27" i="10"/>
  <c r="G27" i="10" s="1"/>
  <c r="G26" i="10"/>
  <c r="D24" i="10"/>
  <c r="D23" i="10"/>
  <c r="G45" i="9"/>
  <c r="G23" i="12" l="1"/>
  <c r="D49" i="12"/>
  <c r="G41" i="10"/>
  <c r="G23" i="10"/>
  <c r="D50" i="10"/>
  <c r="G24" i="11"/>
  <c r="D11" i="11"/>
  <c r="D25" i="10"/>
  <c r="G25" i="10" s="1"/>
  <c r="G35" i="10" s="1"/>
  <c r="D11" i="10"/>
  <c r="G30" i="11"/>
  <c r="D25" i="12"/>
  <c r="G25" i="12" s="1"/>
  <c r="G34" i="12" s="1"/>
  <c r="G46" i="12"/>
  <c r="G24" i="12"/>
  <c r="G37" i="12"/>
  <c r="D25" i="11"/>
  <c r="G25" i="11" s="1"/>
  <c r="D37" i="11"/>
  <c r="G43" i="10"/>
  <c r="G24" i="10"/>
  <c r="G40" i="9"/>
  <c r="G44" i="9"/>
  <c r="G33" i="9"/>
  <c r="G49" i="12" l="1"/>
  <c r="D50" i="12"/>
  <c r="G34" i="11"/>
  <c r="D51" i="10"/>
  <c r="G50" i="10"/>
  <c r="D12" i="10"/>
  <c r="G12" i="10" s="1"/>
  <c r="G19" i="10"/>
  <c r="D13" i="10"/>
  <c r="G11" i="10"/>
  <c r="D12" i="11"/>
  <c r="G12" i="11" s="1"/>
  <c r="G11" i="11"/>
  <c r="G19" i="11"/>
  <c r="D13" i="11"/>
  <c r="D12" i="12"/>
  <c r="G12" i="12" s="1"/>
  <c r="G19" i="12"/>
  <c r="D13" i="12"/>
  <c r="G11" i="12"/>
  <c r="G22" i="12"/>
  <c r="G36" i="12"/>
  <c r="G37" i="11"/>
  <c r="G41" i="11"/>
  <c r="G22" i="11"/>
  <c r="G47" i="10"/>
  <c r="G22" i="10"/>
  <c r="D37" i="9"/>
  <c r="G50" i="12" l="1"/>
  <c r="D51" i="12"/>
  <c r="G51" i="12" s="1"/>
  <c r="G48" i="12" s="1"/>
  <c r="D53" i="10"/>
  <c r="G53" i="10" s="1"/>
  <c r="G51" i="10"/>
  <c r="G49" i="10" s="1"/>
  <c r="D14" i="10"/>
  <c r="G13" i="10"/>
  <c r="D16" i="10"/>
  <c r="G13" i="11"/>
  <c r="D16" i="11"/>
  <c r="D14" i="11"/>
  <c r="D16" i="12"/>
  <c r="D14" i="12"/>
  <c r="G13" i="12"/>
  <c r="G45" i="11"/>
  <c r="G37" i="10"/>
  <c r="G39" i="9"/>
  <c r="D17" i="10" l="1"/>
  <c r="G16" i="10"/>
  <c r="D15" i="10"/>
  <c r="G15" i="10" s="1"/>
  <c r="G14" i="10"/>
  <c r="D15" i="11"/>
  <c r="G15" i="11" s="1"/>
  <c r="G14" i="11"/>
  <c r="D17" i="11"/>
  <c r="G16" i="11"/>
  <c r="D15" i="12"/>
  <c r="G15" i="12" s="1"/>
  <c r="G14" i="12"/>
  <c r="D17" i="12"/>
  <c r="G16" i="12"/>
  <c r="G36" i="11"/>
  <c r="D23" i="9"/>
  <c r="D18" i="10" l="1"/>
  <c r="G18" i="10" s="1"/>
  <c r="G17" i="10"/>
  <c r="D18" i="11"/>
  <c r="G18" i="11" s="1"/>
  <c r="G17" i="11"/>
  <c r="D18" i="12"/>
  <c r="G18" i="12" s="1"/>
  <c r="G17" i="12"/>
  <c r="G23" i="9"/>
  <c r="G32" i="9"/>
  <c r="G31" i="9"/>
  <c r="G10" i="12" l="1"/>
  <c r="G10" i="11"/>
  <c r="G10" i="10"/>
  <c r="D24" i="9"/>
  <c r="D11" i="9" s="1"/>
  <c r="D30" i="9" l="1"/>
  <c r="G43" i="9"/>
  <c r="G42" i="9"/>
  <c r="G41" i="9"/>
  <c r="D29" i="9"/>
  <c r="G29" i="9" s="1"/>
  <c r="G28" i="9"/>
  <c r="G38" i="9" l="1"/>
  <c r="G37" i="9"/>
  <c r="G30" i="9"/>
  <c r="D27" i="9"/>
  <c r="G27" i="9" s="1"/>
  <c r="G26" i="9"/>
  <c r="G24" i="9"/>
  <c r="G46" i="9" l="1"/>
  <c r="D25" i="9"/>
  <c r="G25" i="9" l="1"/>
  <c r="G34" i="9" s="1"/>
  <c r="D12" i="9" l="1"/>
  <c r="G12" i="9" s="1"/>
  <c r="D13" i="9"/>
  <c r="G11" i="9"/>
  <c r="G19" i="9"/>
  <c r="D16" i="9" l="1"/>
  <c r="D14" i="9"/>
  <c r="G13" i="9"/>
  <c r="D15" i="9" l="1"/>
  <c r="G15" i="9" s="1"/>
  <c r="G14" i="9"/>
  <c r="D17" i="9"/>
  <c r="G16" i="9"/>
  <c r="D18" i="9" l="1"/>
  <c r="G18" i="9" s="1"/>
  <c r="G17" i="9"/>
</calcChain>
</file>

<file path=xl/sharedStrings.xml><?xml version="1.0" encoding="utf-8"?>
<sst xmlns="http://schemas.openxmlformats.org/spreadsheetml/2006/main" count="597" uniqueCount="96">
  <si>
    <t>ks</t>
  </si>
  <si>
    <t>712</t>
  </si>
  <si>
    <t>m2</t>
  </si>
  <si>
    <t>Konštrukcie klampiarske</t>
  </si>
  <si>
    <t>ZADANIE S VÝKAZOM VÝMER</t>
  </si>
  <si>
    <t>Popis</t>
  </si>
  <si>
    <t>MJ</t>
  </si>
  <si>
    <t>zadania</t>
  </si>
  <si>
    <t>Celková cena</t>
  </si>
  <si>
    <t>Izolácie striech</t>
  </si>
  <si>
    <t>764</t>
  </si>
  <si>
    <t>SPOLU:</t>
  </si>
  <si>
    <t>bm</t>
  </si>
  <si>
    <t>Vnútorná kútová lišta VIPLANYL rš 100mm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</si>
  <si>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vodorovne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</si>
  <si>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zvisle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</si>
  <si>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pásmi položenými voľne, geotextília</t>
    </r>
  </si>
  <si>
    <t>MAT</t>
  </si>
  <si>
    <t>%</t>
  </si>
  <si>
    <t>Kotviaca technika pre ploché strechy</t>
  </si>
  <si>
    <t>kpl</t>
  </si>
  <si>
    <t>Úprava bleskozvodu, podlepenie pätiek</t>
  </si>
  <si>
    <t xml:space="preserve">D+M osadenie PVC strešných vpustí </t>
  </si>
  <si>
    <t>Montáž klampiarskych prvkov VIPLANYL</t>
  </si>
  <si>
    <t>Kód</t>
  </si>
  <si>
    <t>položky</t>
  </si>
  <si>
    <t>Množstvo</t>
  </si>
  <si>
    <t>celkom</t>
  </si>
  <si>
    <t>Stenová lišta VIPLANYL rš 70mm</t>
  </si>
  <si>
    <t>Kotviace prvky pre konštrukcie klampiarske</t>
  </si>
  <si>
    <t>Tmel strešný SIKA 300 ml</t>
  </si>
  <si>
    <t>Vonkajšia kútová lišta VIPLANYL rš 100mm</t>
  </si>
  <si>
    <t>Vlnovec z homogenizovanej fólie</t>
  </si>
  <si>
    <t>P.Č.</t>
  </si>
  <si>
    <t>Vyčistenie strechy od nánosov a nečistôt, prípravné práce</t>
  </si>
  <si>
    <t xml:space="preserve">Jednotková </t>
  </si>
  <si>
    <t>cena zadania</t>
  </si>
  <si>
    <t>Strecha č. 1</t>
  </si>
  <si>
    <t>D+M obizolovanie strešných prestupov, rúr do priemeru 150mm</t>
  </si>
  <si>
    <t>PVC fólia ALKORPLAN 35176 hr. 1,5mm, š 2,05m, PES výstuž</t>
  </si>
  <si>
    <t>Odkvapová lišta VIPLANYL rš 250mm</t>
  </si>
  <si>
    <t>Strecha č. 2</t>
  </si>
  <si>
    <t>D+M obizolovanie strešných prestupov, rúr do priemeru 250mm</t>
  </si>
  <si>
    <t>Strecha č. 3</t>
  </si>
  <si>
    <t>Strecha č. 4</t>
  </si>
  <si>
    <t>Hydroizolácia strechy Študijného centra</t>
  </si>
  <si>
    <t xml:space="preserve">Objednávateľ: </t>
  </si>
  <si>
    <t>Akadémia ozbrojených síl gen. M. R. Štefánika</t>
  </si>
  <si>
    <t>Zhotoviteľ:</t>
  </si>
  <si>
    <t>Spracoval:</t>
  </si>
  <si>
    <t xml:space="preserve">Miesto: </t>
  </si>
  <si>
    <t>Demänová, okr. Lipt. Mikuláš</t>
  </si>
  <si>
    <t xml:space="preserve">Dátum: </t>
  </si>
  <si>
    <t>9</t>
  </si>
  <si>
    <t>Ostatné konštrukcie a práce</t>
  </si>
  <si>
    <t>Odstránenie povlakovej krytiny (PVCp + separačná textília) na strechách plochých 10° dvojvrstvovej 0,003 t/m2</t>
  </si>
  <si>
    <t>Odstránenie povlakovej krytiny (asfaltový pás) na strechách plochých 10° päťvrstvovej 0,020 t/m2</t>
  </si>
  <si>
    <t>Zvislá doprava sutiny a vybúraných hmôt za prvé podlažie nad alebo pod základným podlažím</t>
  </si>
  <si>
    <t>t</t>
  </si>
  <si>
    <t>Odvoz sutiny a vybúraných hmôt na skládku do 1 km</t>
  </si>
  <si>
    <t>Odvoz sutiny a vybúraných hmôt na skládku za 2. km - 20. km</t>
  </si>
  <si>
    <t>Vnútrostavenisková doprava sutiny a vybúraných hmôt do 10 m</t>
  </si>
  <si>
    <t>Vnútrostavenisková doprava sutiny a vybúraných hmôt za každých ďalších 5 m</t>
  </si>
  <si>
    <t xml:space="preserve">Poplatok za skladovanie </t>
  </si>
  <si>
    <t>Oprava strechy mazaninou z betónu hrúbky 10cm - 20 % strechy</t>
  </si>
  <si>
    <t>Separačná netkaná geotextília GEOTEK N 500g/m2</t>
  </si>
  <si>
    <t>21</t>
  </si>
  <si>
    <t>Elektromontáže</t>
  </si>
  <si>
    <t>Demontáž a spätná montáž bleskozvodu</t>
  </si>
  <si>
    <t>Pätka bleskozvodová PV 21</t>
  </si>
  <si>
    <t>Kontrola zapojenia a funkčnosti bleskozvodu oprávnenou osobou</t>
  </si>
  <si>
    <t>HZS</t>
  </si>
  <si>
    <t xml:space="preserve">Hodinové zúčtovacie sadzby   </t>
  </si>
  <si>
    <t xml:space="preserve">Stavebno montážne práce náročné ucelené - odborné, tvorivé remeselné (Tr 3) v rozsahu viac ako 8 hodín   </t>
  </si>
  <si>
    <t>hod</t>
  </si>
  <si>
    <t>VRN05</t>
  </si>
  <si>
    <t xml:space="preserve">Príprava staveniska   </t>
  </si>
  <si>
    <t>eur</t>
  </si>
  <si>
    <t>VRN06</t>
  </si>
  <si>
    <t xml:space="preserve">Zariadenie staveniska   </t>
  </si>
  <si>
    <t xml:space="preserve">Zariadenie staveniska, oplotenie   </t>
  </si>
  <si>
    <t>Stenová lišta VIPLANYL rš 90mm</t>
  </si>
  <si>
    <t>Vnútorná kútová lišta VIPLANYL rš 150mm</t>
  </si>
  <si>
    <t>Vonkajšia kútová lišta VIPLANYL rš 150mm</t>
  </si>
  <si>
    <t>Odkvapová lišta VIPLANYL rš 330mm</t>
  </si>
  <si>
    <t>D+M náteru odvetrávacích rúr (6,25 m2)</t>
  </si>
  <si>
    <t>D+M náteru strešných kastlíkov + výlezu (18,36 m2)</t>
  </si>
  <si>
    <t>Presun hmôt pre izolácie striech</t>
  </si>
  <si>
    <t>Presun hmôt pre ostatné konštrukcie a práce</t>
  </si>
  <si>
    <t>Presun hmôt pre konštrukcie klampiarske</t>
  </si>
  <si>
    <t>D+M náteru odvetrávacích rúr (3,98 m2)</t>
  </si>
  <si>
    <t>D+M náteru strešných kastlíkov + výlezu (14,35 m2)</t>
  </si>
  <si>
    <t>D+M náteru odvetrávacích rúr (4,12 m2)</t>
  </si>
  <si>
    <t>D+M náteru odvetrávacieho komína (9,64 m2)</t>
  </si>
  <si>
    <t>D+M náteru odvetrávacích rúr (4,23 m2)</t>
  </si>
  <si>
    <t>D+M náteru odvetrávacieho komína (8,16 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</si>
</sst>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i/>
      <sz val="8"/>
      <color rgb="FF0000FF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3" tint="-0.249977111117893"/>
      <name val="Arial Narrow"/>
      <family val="2"/>
      <charset val="238"/>
    </font>
    <font>
      <b/>
      <sz val="10"/>
      <color theme="3" tint="-0.249977111117893"/>
      <name val="Arial Narrow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i/>
      <sz val="8"/>
      <color theme="3" tint="-0.24997711111789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top"/>
      <protection hidden="1"/>
    </xf>
    <xf numFmtId="4" fontId="2" fillId="2" borderId="1" xfId="0" applyNumberFormat="1" applyFont="1" applyFill="1" applyBorder="1" applyAlignment="1" applyProtection="1">
      <alignment vertical="center"/>
      <protection locked="0" hidden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2" borderId="1" xfId="0" applyNumberFormat="1" applyFont="1" applyFill="1" applyBorder="1" applyAlignment="1" applyProtection="1">
      <alignment vertical="center"/>
      <protection locked="0" hidden="1"/>
    </xf>
    <xf numFmtId="0" fontId="3" fillId="0" borderId="1" xfId="0" applyFont="1" applyBorder="1" applyAlignment="1" applyProtection="1">
      <alignment horizontal="center"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vertical="center" wrapText="1"/>
      <protection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164" fontId="4" fillId="0" borderId="1" xfId="0" applyNumberFormat="1" applyFont="1" applyBorder="1" applyAlignment="1" applyProtection="1">
      <alignment vertical="center" wrapText="1"/>
      <protection hidden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4" fillId="0" borderId="1" xfId="0" applyNumberFormat="1" applyFont="1" applyBorder="1" applyAlignment="1" applyProtection="1">
      <alignment vertical="center"/>
      <protection hidden="1"/>
    </xf>
    <xf numFmtId="4" fontId="2" fillId="2" borderId="1" xfId="0" applyNumberFormat="1" applyFont="1" applyFill="1" applyBorder="1" applyAlignment="1" applyProtection="1">
      <alignment horizontal="center" vertical="center"/>
      <protection locked="0"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49" fontId="11" fillId="0" borderId="1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vertical="center"/>
      <protection hidden="1"/>
    </xf>
    <xf numFmtId="4" fontId="11" fillId="0" borderId="1" xfId="0" applyNumberFormat="1" applyFont="1" applyBorder="1" applyAlignment="1" applyProtection="1">
      <alignment vertical="center"/>
      <protection hidden="1"/>
    </xf>
    <xf numFmtId="0" fontId="11" fillId="0" borderId="1" xfId="0" applyFont="1" applyBorder="1" applyAlignment="1" applyProtection="1">
      <alignment horizontal="left" vertical="center" wrapText="1"/>
      <protection hidden="1"/>
    </xf>
    <xf numFmtId="164" fontId="13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horizontal="center" vertical="center"/>
      <protection hidden="1"/>
    </xf>
    <xf numFmtId="4" fontId="10" fillId="0" borderId="1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right" vertical="center"/>
      <protection hidden="1"/>
    </xf>
    <xf numFmtId="4" fontId="13" fillId="0" borderId="1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6" fillId="0" borderId="1" xfId="0" applyFont="1" applyBorder="1" applyAlignment="1" applyProtection="1">
      <alignment horizontal="right" vertical="center" wrapText="1"/>
      <protection hidden="1"/>
    </xf>
    <xf numFmtId="165" fontId="6" fillId="0" borderId="1" xfId="0" applyNumberFormat="1" applyFont="1" applyBorder="1" applyAlignment="1" applyProtection="1">
      <alignment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164" fontId="4" fillId="0" borderId="0" xfId="0" applyNumberFormat="1" applyFont="1" applyBorder="1" applyAlignment="1" applyProtection="1">
      <alignment vertical="center"/>
      <protection hidden="1"/>
    </xf>
    <xf numFmtId="0" fontId="4" fillId="0" borderId="0" xfId="0" applyFont="1" applyBorder="1" applyAlignment="1" applyProtection="1">
      <alignment vertical="center"/>
      <protection hidden="1"/>
    </xf>
    <xf numFmtId="4" fontId="4" fillId="0" borderId="0" xfId="0" applyNumberFormat="1" applyFont="1" applyBorder="1" applyAlignment="1" applyProtection="1">
      <alignment horizontal="center" vertical="center"/>
      <protection hidden="1"/>
    </xf>
    <xf numFmtId="4" fontId="4" fillId="0" borderId="0" xfId="0" applyNumberFormat="1" applyFont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4" fontId="2" fillId="2" borderId="1" xfId="0" applyNumberFormat="1" applyFont="1" applyFill="1" applyBorder="1" applyAlignment="1" applyProtection="1">
      <alignment horizontal="right" vertical="center"/>
      <protection locked="0" hidden="1"/>
    </xf>
    <xf numFmtId="4" fontId="4" fillId="2" borderId="1" xfId="0" applyNumberFormat="1" applyFont="1" applyFill="1" applyBorder="1" applyAlignment="1" applyProtection="1">
      <alignment horizontal="right" vertical="center"/>
      <protection locked="0" hidden="1"/>
    </xf>
    <xf numFmtId="4" fontId="2" fillId="2" borderId="1" xfId="0" applyNumberFormat="1" applyFont="1" applyFill="1" applyBorder="1" applyAlignment="1" applyProtection="1">
      <alignment horizontal="right" vertical="center" wrapText="1"/>
      <protection locked="0"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locked="0" hidden="1"/>
    </xf>
  </cellXfs>
  <cellStyles count="1">
    <cellStyle name="Normálna" xfId="0" builtinId="0"/>
  </cellStyles>
  <dxfs count="0"/>
  <tableStyles count="1" defaultTableStyle="TableStyleMedium2" defaultPivotStyle="PivotStyleLight16">
    <tableStyle name="MySqlDefault" pivot="0" table="0" count="0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showGridLines="0" tabSelected="1" showRuler="0" topLeftCell="A40" zoomScale="140" zoomScaleNormal="140" zoomScalePageLayoutView="120" workbookViewId="0">
      <selection activeCell="C4" sqref="C4"/>
    </sheetView>
  </sheetViews>
  <sheetFormatPr defaultRowHeight="12.75" customHeight="1" x14ac:dyDescent="0.25"/>
  <cols>
    <col min="1" max="1" width="4.7109375" style="43" customWidth="1"/>
    <col min="2" max="2" width="6.140625" style="42" bestFit="1" customWidth="1"/>
    <col min="3" max="3" width="62.140625" style="42" customWidth="1"/>
    <col min="4" max="4" width="7.28515625" style="42" bestFit="1" customWidth="1"/>
    <col min="5" max="5" width="3.42578125" style="42" bestFit="1" customWidth="1"/>
    <col min="6" max="6" width="9.42578125" style="63" bestFit="1" customWidth="1"/>
    <col min="7" max="7" width="9.5703125" style="42" bestFit="1" customWidth="1"/>
    <col min="8" max="16384" width="9.140625" style="42"/>
  </cols>
  <sheetData>
    <row r="1" spans="1:7" ht="21" x14ac:dyDescent="0.25">
      <c r="A1" s="67" t="s">
        <v>4</v>
      </c>
      <c r="B1" s="67"/>
      <c r="C1" s="67"/>
      <c r="D1" s="67"/>
      <c r="E1" s="67"/>
      <c r="F1" s="67"/>
      <c r="G1" s="67"/>
    </row>
    <row r="2" spans="1:7" ht="15" x14ac:dyDescent="0.25">
      <c r="A2" s="68" t="s">
        <v>45</v>
      </c>
      <c r="B2" s="68"/>
      <c r="C2" s="68"/>
      <c r="D2" s="68"/>
      <c r="E2" s="68"/>
      <c r="F2" s="68"/>
      <c r="G2" s="68"/>
    </row>
    <row r="3" spans="1:7" ht="12.75" customHeight="1" x14ac:dyDescent="0.25">
      <c r="A3" s="69" t="s">
        <v>46</v>
      </c>
      <c r="B3" s="69"/>
      <c r="C3" s="1" t="s">
        <v>47</v>
      </c>
      <c r="D3" s="2"/>
      <c r="E3" s="1"/>
      <c r="F3" s="3"/>
      <c r="G3" s="4"/>
    </row>
    <row r="4" spans="1:7" ht="12.75" customHeight="1" x14ac:dyDescent="0.25">
      <c r="A4" s="69" t="s">
        <v>48</v>
      </c>
      <c r="B4" s="69"/>
      <c r="C4" s="5"/>
      <c r="D4" s="1" t="s">
        <v>49</v>
      </c>
      <c r="E4" s="70"/>
      <c r="F4" s="70"/>
      <c r="G4" s="70"/>
    </row>
    <row r="5" spans="1:7" ht="12.75" customHeight="1" x14ac:dyDescent="0.25">
      <c r="A5" s="69" t="s">
        <v>50</v>
      </c>
      <c r="B5" s="69"/>
      <c r="C5" s="1" t="s">
        <v>51</v>
      </c>
      <c r="D5" s="1" t="s">
        <v>52</v>
      </c>
      <c r="E5" s="70"/>
      <c r="F5" s="70"/>
      <c r="G5" s="70"/>
    </row>
    <row r="6" spans="1:7" ht="6.95" customHeight="1" x14ac:dyDescent="0.25">
      <c r="B6" s="44"/>
      <c r="C6" s="45"/>
      <c r="D6" s="45"/>
      <c r="E6" s="45"/>
      <c r="F6" s="44"/>
      <c r="G6" s="45"/>
    </row>
    <row r="7" spans="1:7" ht="12.75" customHeight="1" x14ac:dyDescent="0.25">
      <c r="A7" s="46" t="s">
        <v>33</v>
      </c>
      <c r="B7" s="46" t="s">
        <v>24</v>
      </c>
      <c r="C7" s="46" t="s">
        <v>5</v>
      </c>
      <c r="D7" s="46" t="s">
        <v>26</v>
      </c>
      <c r="E7" s="46" t="s">
        <v>6</v>
      </c>
      <c r="F7" s="46" t="s">
        <v>35</v>
      </c>
      <c r="G7" s="46" t="s">
        <v>8</v>
      </c>
    </row>
    <row r="8" spans="1:7" ht="12.75" customHeight="1" x14ac:dyDescent="0.25">
      <c r="A8" s="46"/>
      <c r="B8" s="46" t="s">
        <v>25</v>
      </c>
      <c r="C8" s="47" t="s">
        <v>37</v>
      </c>
      <c r="D8" s="46" t="s">
        <v>27</v>
      </c>
      <c r="E8" s="46"/>
      <c r="F8" s="46" t="s">
        <v>36</v>
      </c>
      <c r="G8" s="46" t="s">
        <v>7</v>
      </c>
    </row>
    <row r="9" spans="1:7" ht="6.95" customHeight="1" x14ac:dyDescent="0.25">
      <c r="A9" s="46"/>
      <c r="B9" s="46"/>
      <c r="C9" s="46"/>
      <c r="D9" s="46"/>
      <c r="E9" s="46"/>
      <c r="F9" s="46"/>
      <c r="G9" s="46"/>
    </row>
    <row r="10" spans="1:7" s="48" customFormat="1" ht="12.75" customHeight="1" x14ac:dyDescent="0.25">
      <c r="A10" s="30"/>
      <c r="B10" s="31" t="s">
        <v>53</v>
      </c>
      <c r="C10" s="32" t="s">
        <v>54</v>
      </c>
      <c r="D10" s="33"/>
      <c r="E10" s="34"/>
      <c r="F10" s="35"/>
      <c r="G10" s="36">
        <f>SUM(G11:G20)</f>
        <v>0</v>
      </c>
    </row>
    <row r="11" spans="1:7" ht="12.75" customHeight="1" x14ac:dyDescent="0.25">
      <c r="A11" s="6">
        <v>1</v>
      </c>
      <c r="B11" s="10" t="s">
        <v>53</v>
      </c>
      <c r="C11" s="11" t="s">
        <v>55</v>
      </c>
      <c r="D11" s="7">
        <f>D24</f>
        <v>965.00199999999995</v>
      </c>
      <c r="E11" s="8" t="s">
        <v>2</v>
      </c>
      <c r="F11" s="12"/>
      <c r="G11" s="9">
        <f t="shared" ref="G11:G20" si="0">D11*F11</f>
        <v>0</v>
      </c>
    </row>
    <row r="12" spans="1:7" ht="12.75" customHeight="1" x14ac:dyDescent="0.25">
      <c r="A12" s="6">
        <v>2</v>
      </c>
      <c r="B12" s="10" t="s">
        <v>53</v>
      </c>
      <c r="C12" s="11" t="s">
        <v>56</v>
      </c>
      <c r="D12" s="7">
        <f>D11</f>
        <v>965.00199999999995</v>
      </c>
      <c r="E12" s="8" t="s">
        <v>2</v>
      </c>
      <c r="F12" s="12"/>
      <c r="G12" s="9">
        <f t="shared" si="0"/>
        <v>0</v>
      </c>
    </row>
    <row r="13" spans="1:7" ht="12.75" customHeight="1" x14ac:dyDescent="0.25">
      <c r="A13" s="6">
        <v>3</v>
      </c>
      <c r="B13" s="10" t="s">
        <v>53</v>
      </c>
      <c r="C13" s="11" t="s">
        <v>57</v>
      </c>
      <c r="D13" s="7">
        <f>D11*0.023</f>
        <v>22.195045999999998</v>
      </c>
      <c r="E13" s="8" t="s">
        <v>58</v>
      </c>
      <c r="F13" s="12"/>
      <c r="G13" s="9">
        <f t="shared" si="0"/>
        <v>0</v>
      </c>
    </row>
    <row r="14" spans="1:7" ht="12.75" customHeight="1" x14ac:dyDescent="0.25">
      <c r="A14" s="6">
        <v>4</v>
      </c>
      <c r="B14" s="10" t="s">
        <v>53</v>
      </c>
      <c r="C14" s="11" t="s">
        <v>59</v>
      </c>
      <c r="D14" s="7">
        <f>D13</f>
        <v>22.195045999999998</v>
      </c>
      <c r="E14" s="8" t="s">
        <v>58</v>
      </c>
      <c r="F14" s="12"/>
      <c r="G14" s="9">
        <f t="shared" si="0"/>
        <v>0</v>
      </c>
    </row>
    <row r="15" spans="1:7" ht="12.75" customHeight="1" x14ac:dyDescent="0.25">
      <c r="A15" s="6">
        <v>5</v>
      </c>
      <c r="B15" s="10" t="s">
        <v>53</v>
      </c>
      <c r="C15" s="11" t="s">
        <v>60</v>
      </c>
      <c r="D15" s="7">
        <f>D14*19</f>
        <v>421.70587399999994</v>
      </c>
      <c r="E15" s="8" t="s">
        <v>58</v>
      </c>
      <c r="F15" s="12"/>
      <c r="G15" s="9">
        <f t="shared" si="0"/>
        <v>0</v>
      </c>
    </row>
    <row r="16" spans="1:7" ht="12.75" customHeight="1" x14ac:dyDescent="0.25">
      <c r="A16" s="6">
        <v>6</v>
      </c>
      <c r="B16" s="10" t="s">
        <v>53</v>
      </c>
      <c r="C16" s="11" t="s">
        <v>61</v>
      </c>
      <c r="D16" s="7">
        <f>D13</f>
        <v>22.195045999999998</v>
      </c>
      <c r="E16" s="8" t="s">
        <v>58</v>
      </c>
      <c r="F16" s="12"/>
      <c r="G16" s="9">
        <f t="shared" si="0"/>
        <v>0</v>
      </c>
    </row>
    <row r="17" spans="1:7" ht="12.75" customHeight="1" x14ac:dyDescent="0.25">
      <c r="A17" s="6">
        <v>7</v>
      </c>
      <c r="B17" s="10" t="s">
        <v>53</v>
      </c>
      <c r="C17" s="11" t="s">
        <v>62</v>
      </c>
      <c r="D17" s="7">
        <f>D16</f>
        <v>22.195045999999998</v>
      </c>
      <c r="E17" s="8" t="s">
        <v>58</v>
      </c>
      <c r="F17" s="12"/>
      <c r="G17" s="9">
        <f t="shared" si="0"/>
        <v>0</v>
      </c>
    </row>
    <row r="18" spans="1:7" ht="12.75" customHeight="1" x14ac:dyDescent="0.25">
      <c r="A18" s="6">
        <v>8</v>
      </c>
      <c r="B18" s="10" t="s">
        <v>53</v>
      </c>
      <c r="C18" s="11" t="s">
        <v>63</v>
      </c>
      <c r="D18" s="7">
        <f>D17</f>
        <v>22.195045999999998</v>
      </c>
      <c r="E18" s="8" t="s">
        <v>58</v>
      </c>
      <c r="F18" s="12"/>
      <c r="G18" s="9">
        <f t="shared" si="0"/>
        <v>0</v>
      </c>
    </row>
    <row r="19" spans="1:7" ht="12.75" customHeight="1" x14ac:dyDescent="0.25">
      <c r="A19" s="6">
        <v>9</v>
      </c>
      <c r="B19" s="10" t="s">
        <v>53</v>
      </c>
      <c r="C19" s="11" t="s">
        <v>64</v>
      </c>
      <c r="D19" s="7">
        <f>D26/100*20</f>
        <v>156.55799999999999</v>
      </c>
      <c r="E19" s="8" t="s">
        <v>2</v>
      </c>
      <c r="F19" s="12"/>
      <c r="G19" s="9">
        <f t="shared" si="0"/>
        <v>0</v>
      </c>
    </row>
    <row r="20" spans="1:7" ht="12.75" customHeight="1" x14ac:dyDescent="0.25">
      <c r="A20" s="6">
        <v>10</v>
      </c>
      <c r="B20" s="10" t="s">
        <v>53</v>
      </c>
      <c r="C20" s="13" t="s">
        <v>88</v>
      </c>
      <c r="D20" s="14"/>
      <c r="E20" s="8" t="s">
        <v>18</v>
      </c>
      <c r="F20" s="12"/>
      <c r="G20" s="9">
        <f t="shared" si="0"/>
        <v>0</v>
      </c>
    </row>
    <row r="21" spans="1:7" ht="6.95" customHeight="1" x14ac:dyDescent="0.25">
      <c r="A21" s="46"/>
      <c r="B21" s="46"/>
      <c r="C21" s="46"/>
      <c r="D21" s="46"/>
      <c r="E21" s="46"/>
      <c r="F21" s="46"/>
      <c r="G21" s="46"/>
    </row>
    <row r="22" spans="1:7" s="48" customFormat="1" ht="12.75" customHeight="1" x14ac:dyDescent="0.25">
      <c r="A22" s="49"/>
      <c r="B22" s="31" t="s">
        <v>1</v>
      </c>
      <c r="C22" s="32" t="s">
        <v>9</v>
      </c>
      <c r="D22" s="33"/>
      <c r="E22" s="34"/>
      <c r="F22" s="41"/>
      <c r="G22" s="36">
        <f>SUM(G23:G34)</f>
        <v>0</v>
      </c>
    </row>
    <row r="23" spans="1:7" ht="12.75" customHeight="1" x14ac:dyDescent="0.25">
      <c r="A23" s="6">
        <v>11</v>
      </c>
      <c r="B23" s="10" t="s">
        <v>1</v>
      </c>
      <c r="C23" s="13" t="s">
        <v>34</v>
      </c>
      <c r="D23" s="7">
        <f>D26</f>
        <v>782.79</v>
      </c>
      <c r="E23" s="8" t="s">
        <v>2</v>
      </c>
      <c r="F23" s="64"/>
      <c r="G23" s="9">
        <f>D23*F23</f>
        <v>0</v>
      </c>
    </row>
    <row r="24" spans="1:7" ht="12.75" customHeight="1" x14ac:dyDescent="0.25">
      <c r="A24" s="6">
        <v>12</v>
      </c>
      <c r="B24" s="10" t="s">
        <v>1</v>
      </c>
      <c r="C24" s="13" t="s">
        <v>16</v>
      </c>
      <c r="D24" s="7">
        <f>D26+D28</f>
        <v>965.00199999999995</v>
      </c>
      <c r="E24" s="8" t="s">
        <v>2</v>
      </c>
      <c r="F24" s="64"/>
      <c r="G24" s="9">
        <f>D24*F24</f>
        <v>0</v>
      </c>
    </row>
    <row r="25" spans="1:7" ht="12.75" customHeight="1" x14ac:dyDescent="0.25">
      <c r="A25" s="15">
        <v>13</v>
      </c>
      <c r="B25" s="50" t="s">
        <v>17</v>
      </c>
      <c r="C25" s="23" t="s">
        <v>65</v>
      </c>
      <c r="D25" s="16">
        <f>D24*1.1</f>
        <v>1061.5022000000001</v>
      </c>
      <c r="E25" s="17" t="s">
        <v>2</v>
      </c>
      <c r="F25" s="65"/>
      <c r="G25" s="26">
        <f t="shared" ref="G25:G46" si="1">D25*F25</f>
        <v>0</v>
      </c>
    </row>
    <row r="26" spans="1:7" ht="12.75" customHeight="1" x14ac:dyDescent="0.25">
      <c r="A26" s="6">
        <v>14</v>
      </c>
      <c r="B26" s="10" t="s">
        <v>1</v>
      </c>
      <c r="C26" s="13" t="s">
        <v>14</v>
      </c>
      <c r="D26" s="7">
        <v>782.79</v>
      </c>
      <c r="E26" s="8" t="s">
        <v>2</v>
      </c>
      <c r="F26" s="64"/>
      <c r="G26" s="9">
        <f>D26*F26</f>
        <v>0</v>
      </c>
    </row>
    <row r="27" spans="1:7" ht="12.75" customHeight="1" x14ac:dyDescent="0.25">
      <c r="A27" s="15">
        <v>15</v>
      </c>
      <c r="B27" s="50" t="s">
        <v>17</v>
      </c>
      <c r="C27" s="23" t="s">
        <v>39</v>
      </c>
      <c r="D27" s="16">
        <f>D26*1.15</f>
        <v>900.20849999999984</v>
      </c>
      <c r="E27" s="17" t="s">
        <v>2</v>
      </c>
      <c r="F27" s="65"/>
      <c r="G27" s="26">
        <f t="shared" ref="G27:G30" si="2">D27*F27</f>
        <v>0</v>
      </c>
    </row>
    <row r="28" spans="1:7" ht="12.75" customHeight="1" x14ac:dyDescent="0.25">
      <c r="A28" s="6">
        <v>16</v>
      </c>
      <c r="B28" s="10" t="s">
        <v>1</v>
      </c>
      <c r="C28" s="13" t="s">
        <v>15</v>
      </c>
      <c r="D28" s="7">
        <v>182.21199999999999</v>
      </c>
      <c r="E28" s="8" t="s">
        <v>2</v>
      </c>
      <c r="F28" s="64"/>
      <c r="G28" s="9">
        <f>D28*F28</f>
        <v>0</v>
      </c>
    </row>
    <row r="29" spans="1:7" ht="12.75" customHeight="1" x14ac:dyDescent="0.25">
      <c r="A29" s="15">
        <v>17</v>
      </c>
      <c r="B29" s="50" t="s">
        <v>17</v>
      </c>
      <c r="C29" s="23" t="s">
        <v>39</v>
      </c>
      <c r="D29" s="16">
        <f>D28*1.15</f>
        <v>209.54379999999998</v>
      </c>
      <c r="E29" s="17" t="s">
        <v>2</v>
      </c>
      <c r="F29" s="65"/>
      <c r="G29" s="26">
        <f t="shared" ref="G29" si="3">D29*F29</f>
        <v>0</v>
      </c>
    </row>
    <row r="30" spans="1:7" ht="12.75" customHeight="1" x14ac:dyDescent="0.25">
      <c r="A30" s="15">
        <v>18</v>
      </c>
      <c r="B30" s="50" t="s">
        <v>17</v>
      </c>
      <c r="C30" s="23" t="s">
        <v>19</v>
      </c>
      <c r="D30" s="16">
        <f>D26*4</f>
        <v>3131.16</v>
      </c>
      <c r="E30" s="17" t="s">
        <v>0</v>
      </c>
      <c r="F30" s="65"/>
      <c r="G30" s="26">
        <f t="shared" si="2"/>
        <v>0</v>
      </c>
    </row>
    <row r="31" spans="1:7" ht="12.75" customHeight="1" x14ac:dyDescent="0.25">
      <c r="A31" s="6">
        <v>19</v>
      </c>
      <c r="B31" s="10" t="s">
        <v>1</v>
      </c>
      <c r="C31" s="13" t="s">
        <v>38</v>
      </c>
      <c r="D31" s="7">
        <v>8</v>
      </c>
      <c r="E31" s="8" t="s">
        <v>0</v>
      </c>
      <c r="F31" s="64"/>
      <c r="G31" s="9">
        <f>D31*F31</f>
        <v>0</v>
      </c>
    </row>
    <row r="32" spans="1:7" ht="12.75" customHeight="1" x14ac:dyDescent="0.25">
      <c r="A32" s="6">
        <v>20</v>
      </c>
      <c r="B32" s="10" t="s">
        <v>1</v>
      </c>
      <c r="C32" s="13" t="s">
        <v>22</v>
      </c>
      <c r="D32" s="7">
        <v>4</v>
      </c>
      <c r="E32" s="8" t="s">
        <v>0</v>
      </c>
      <c r="F32" s="64"/>
      <c r="G32" s="9">
        <f>D32*F32</f>
        <v>0</v>
      </c>
    </row>
    <row r="33" spans="1:7" ht="12.75" customHeight="1" x14ac:dyDescent="0.25">
      <c r="A33" s="15">
        <v>21</v>
      </c>
      <c r="B33" s="50" t="s">
        <v>17</v>
      </c>
      <c r="C33" s="23" t="s">
        <v>32</v>
      </c>
      <c r="D33" s="16">
        <v>60</v>
      </c>
      <c r="E33" s="17" t="s">
        <v>0</v>
      </c>
      <c r="F33" s="65"/>
      <c r="G33" s="26">
        <f t="shared" ref="G33" si="4">D33*F33</f>
        <v>0</v>
      </c>
    </row>
    <row r="34" spans="1:7" ht="12.75" customHeight="1" x14ac:dyDescent="0.25">
      <c r="A34" s="6">
        <v>22</v>
      </c>
      <c r="B34" s="10" t="s">
        <v>1</v>
      </c>
      <c r="C34" s="13" t="s">
        <v>87</v>
      </c>
      <c r="D34" s="14"/>
      <c r="E34" s="8" t="s">
        <v>18</v>
      </c>
      <c r="F34" s="64"/>
      <c r="G34" s="9">
        <f t="shared" si="1"/>
        <v>0</v>
      </c>
    </row>
    <row r="35" spans="1:7" ht="6.95" customHeight="1" x14ac:dyDescent="0.25">
      <c r="A35" s="6"/>
      <c r="B35" s="10"/>
      <c r="C35" s="13"/>
      <c r="D35" s="7"/>
      <c r="E35" s="8"/>
      <c r="F35" s="51"/>
      <c r="G35" s="9"/>
    </row>
    <row r="36" spans="1:7" s="48" customFormat="1" ht="12.75" customHeight="1" x14ac:dyDescent="0.25">
      <c r="A36" s="30"/>
      <c r="B36" s="31" t="s">
        <v>10</v>
      </c>
      <c r="C36" s="37" t="s">
        <v>3</v>
      </c>
      <c r="D36" s="38"/>
      <c r="E36" s="39"/>
      <c r="F36" s="52"/>
      <c r="G36" s="36">
        <f>SUM(G37:G46)</f>
        <v>0</v>
      </c>
    </row>
    <row r="37" spans="1:7" s="53" customFormat="1" ht="12.75" customHeight="1" x14ac:dyDescent="0.25">
      <c r="A37" s="6">
        <v>23</v>
      </c>
      <c r="B37" s="19" t="s">
        <v>10</v>
      </c>
      <c r="C37" s="13" t="s">
        <v>23</v>
      </c>
      <c r="D37" s="20">
        <f>SUM(D38:D41)</f>
        <v>365</v>
      </c>
      <c r="E37" s="13" t="s">
        <v>12</v>
      </c>
      <c r="F37" s="66"/>
      <c r="G37" s="9">
        <f t="shared" si="1"/>
        <v>0</v>
      </c>
    </row>
    <row r="38" spans="1:7" ht="12.75" customHeight="1" x14ac:dyDescent="0.25">
      <c r="A38" s="15">
        <v>24</v>
      </c>
      <c r="B38" s="50" t="s">
        <v>17</v>
      </c>
      <c r="C38" s="23" t="s">
        <v>81</v>
      </c>
      <c r="D38" s="16">
        <v>44.5</v>
      </c>
      <c r="E38" s="17" t="s">
        <v>12</v>
      </c>
      <c r="F38" s="65"/>
      <c r="G38" s="26">
        <f t="shared" si="1"/>
        <v>0</v>
      </c>
    </row>
    <row r="39" spans="1:7" ht="12.75" customHeight="1" x14ac:dyDescent="0.25">
      <c r="A39" s="15">
        <v>25</v>
      </c>
      <c r="B39" s="50" t="s">
        <v>17</v>
      </c>
      <c r="C39" s="23" t="s">
        <v>82</v>
      </c>
      <c r="D39" s="16">
        <v>176.5</v>
      </c>
      <c r="E39" s="17" t="s">
        <v>12</v>
      </c>
      <c r="F39" s="65"/>
      <c r="G39" s="26">
        <f t="shared" si="1"/>
        <v>0</v>
      </c>
    </row>
    <row r="40" spans="1:7" ht="12.75" customHeight="1" x14ac:dyDescent="0.25">
      <c r="A40" s="15">
        <v>26</v>
      </c>
      <c r="B40" s="50" t="s">
        <v>17</v>
      </c>
      <c r="C40" s="23" t="s">
        <v>83</v>
      </c>
      <c r="D40" s="16">
        <v>10</v>
      </c>
      <c r="E40" s="17" t="s">
        <v>12</v>
      </c>
      <c r="F40" s="65"/>
      <c r="G40" s="26">
        <f t="shared" ref="G40" si="5">D40*F40</f>
        <v>0</v>
      </c>
    </row>
    <row r="41" spans="1:7" ht="12.75" customHeight="1" x14ac:dyDescent="0.25">
      <c r="A41" s="15">
        <v>27</v>
      </c>
      <c r="B41" s="50" t="s">
        <v>17</v>
      </c>
      <c r="C41" s="23" t="s">
        <v>84</v>
      </c>
      <c r="D41" s="16">
        <v>134</v>
      </c>
      <c r="E41" s="17" t="s">
        <v>12</v>
      </c>
      <c r="F41" s="65"/>
      <c r="G41" s="26">
        <f t="shared" ref="G41:G43" si="6">D41*F41</f>
        <v>0</v>
      </c>
    </row>
    <row r="42" spans="1:7" ht="12.75" customHeight="1" x14ac:dyDescent="0.25">
      <c r="A42" s="15">
        <v>28</v>
      </c>
      <c r="B42" s="50" t="s">
        <v>17</v>
      </c>
      <c r="C42" s="23" t="s">
        <v>29</v>
      </c>
      <c r="D42" s="16">
        <v>1</v>
      </c>
      <c r="E42" s="17" t="s">
        <v>20</v>
      </c>
      <c r="F42" s="65"/>
      <c r="G42" s="26">
        <f t="shared" si="6"/>
        <v>0</v>
      </c>
    </row>
    <row r="43" spans="1:7" ht="12.75" customHeight="1" x14ac:dyDescent="0.25">
      <c r="A43" s="15">
        <v>29</v>
      </c>
      <c r="B43" s="50" t="s">
        <v>17</v>
      </c>
      <c r="C43" s="23" t="s">
        <v>30</v>
      </c>
      <c r="D43" s="16">
        <v>21</v>
      </c>
      <c r="E43" s="17" t="s">
        <v>0</v>
      </c>
      <c r="F43" s="65"/>
      <c r="G43" s="26">
        <f t="shared" si="6"/>
        <v>0</v>
      </c>
    </row>
    <row r="44" spans="1:7" ht="12.75" customHeight="1" x14ac:dyDescent="0.25">
      <c r="A44" s="6">
        <v>30</v>
      </c>
      <c r="B44" s="10" t="s">
        <v>1</v>
      </c>
      <c r="C44" s="13" t="s">
        <v>85</v>
      </c>
      <c r="D44" s="7">
        <v>8</v>
      </c>
      <c r="E44" s="8" t="s">
        <v>0</v>
      </c>
      <c r="F44" s="64"/>
      <c r="G44" s="9">
        <f>D44*F44</f>
        <v>0</v>
      </c>
    </row>
    <row r="45" spans="1:7" ht="12.75" customHeight="1" x14ac:dyDescent="0.25">
      <c r="A45" s="6">
        <v>31</v>
      </c>
      <c r="B45" s="10" t="s">
        <v>1</v>
      </c>
      <c r="C45" s="13" t="s">
        <v>86</v>
      </c>
      <c r="D45" s="7">
        <v>3</v>
      </c>
      <c r="E45" s="8" t="s">
        <v>0</v>
      </c>
      <c r="F45" s="64"/>
      <c r="G45" s="9">
        <f>D45*F45</f>
        <v>0</v>
      </c>
    </row>
    <row r="46" spans="1:7" ht="12.75" customHeight="1" x14ac:dyDescent="0.25">
      <c r="A46" s="6">
        <v>32</v>
      </c>
      <c r="B46" s="10" t="s">
        <v>10</v>
      </c>
      <c r="C46" s="13" t="s">
        <v>89</v>
      </c>
      <c r="D46" s="14"/>
      <c r="E46" s="8" t="s">
        <v>18</v>
      </c>
      <c r="F46" s="64"/>
      <c r="G46" s="9">
        <f t="shared" si="1"/>
        <v>0</v>
      </c>
    </row>
    <row r="47" spans="1:7" ht="6.95" customHeight="1" x14ac:dyDescent="0.25">
      <c r="A47" s="6"/>
      <c r="B47" s="10"/>
      <c r="C47" s="13"/>
      <c r="D47" s="7"/>
      <c r="E47" s="8"/>
      <c r="F47" s="51"/>
      <c r="G47" s="9"/>
    </row>
    <row r="48" spans="1:7" s="48" customFormat="1" ht="12.75" customHeight="1" x14ac:dyDescent="0.25">
      <c r="A48" s="30"/>
      <c r="B48" s="31" t="s">
        <v>66</v>
      </c>
      <c r="C48" s="37" t="s">
        <v>67</v>
      </c>
      <c r="D48" s="38"/>
      <c r="E48" s="39"/>
      <c r="F48" s="40"/>
      <c r="G48" s="36">
        <f>SUM(G49:G52)</f>
        <v>0</v>
      </c>
    </row>
    <row r="49" spans="1:7" ht="12.75" customHeight="1" x14ac:dyDescent="0.25">
      <c r="A49" s="6">
        <v>33</v>
      </c>
      <c r="B49" s="19" t="s">
        <v>66</v>
      </c>
      <c r="C49" s="13" t="s">
        <v>68</v>
      </c>
      <c r="D49" s="20">
        <f>D23</f>
        <v>782.79</v>
      </c>
      <c r="E49" s="13" t="s">
        <v>2</v>
      </c>
      <c r="F49" s="21"/>
      <c r="G49" s="9">
        <f t="shared" ref="G49:G51" si="7">D49*F49</f>
        <v>0</v>
      </c>
    </row>
    <row r="50" spans="1:7" ht="12.75" customHeight="1" x14ac:dyDescent="0.25">
      <c r="A50" s="6">
        <v>34</v>
      </c>
      <c r="B50" s="19" t="s">
        <v>66</v>
      </c>
      <c r="C50" s="13" t="s">
        <v>21</v>
      </c>
      <c r="D50" s="20">
        <f>D49</f>
        <v>782.79</v>
      </c>
      <c r="E50" s="13" t="s">
        <v>2</v>
      </c>
      <c r="F50" s="21"/>
      <c r="G50" s="9">
        <f t="shared" si="7"/>
        <v>0</v>
      </c>
    </row>
    <row r="51" spans="1:7" ht="12.75" customHeight="1" x14ac:dyDescent="0.25">
      <c r="A51" s="15">
        <v>35</v>
      </c>
      <c r="B51" s="22" t="s">
        <v>17</v>
      </c>
      <c r="C51" s="23" t="s">
        <v>69</v>
      </c>
      <c r="D51" s="24">
        <v>130</v>
      </c>
      <c r="E51" s="23" t="s">
        <v>0</v>
      </c>
      <c r="F51" s="25"/>
      <c r="G51" s="26">
        <f t="shared" si="7"/>
        <v>0</v>
      </c>
    </row>
    <row r="52" spans="1:7" ht="12.75" customHeight="1" x14ac:dyDescent="0.25">
      <c r="A52" s="6">
        <v>36</v>
      </c>
      <c r="B52" s="10" t="s">
        <v>66</v>
      </c>
      <c r="C52" s="13" t="s">
        <v>70</v>
      </c>
      <c r="D52" s="7">
        <f>D50</f>
        <v>782.79</v>
      </c>
      <c r="E52" s="8" t="s">
        <v>2</v>
      </c>
      <c r="F52" s="27"/>
      <c r="G52" s="9">
        <f>F52*D52</f>
        <v>0</v>
      </c>
    </row>
    <row r="53" spans="1:7" ht="6.95" customHeight="1" x14ac:dyDescent="0.25">
      <c r="A53" s="6"/>
      <c r="B53" s="10"/>
      <c r="C53" s="13"/>
      <c r="D53" s="7"/>
      <c r="E53" s="8"/>
      <c r="F53" s="28"/>
      <c r="G53" s="9"/>
    </row>
    <row r="54" spans="1:7" s="48" customFormat="1" ht="12.75" customHeight="1" x14ac:dyDescent="0.25">
      <c r="A54" s="30"/>
      <c r="B54" s="31" t="s">
        <v>71</v>
      </c>
      <c r="C54" s="37" t="s">
        <v>72</v>
      </c>
      <c r="D54" s="33"/>
      <c r="E54" s="34"/>
      <c r="F54" s="41"/>
      <c r="G54" s="36">
        <f>G55</f>
        <v>0</v>
      </c>
    </row>
    <row r="55" spans="1:7" ht="12.75" customHeight="1" x14ac:dyDescent="0.25">
      <c r="A55" s="6">
        <v>37</v>
      </c>
      <c r="B55" s="19"/>
      <c r="C55" s="13" t="s">
        <v>73</v>
      </c>
      <c r="D55" s="20">
        <v>64</v>
      </c>
      <c r="E55" s="13" t="s">
        <v>74</v>
      </c>
      <c r="F55" s="21"/>
      <c r="G55" s="9">
        <f t="shared" ref="G55" si="8">D55*F55</f>
        <v>0</v>
      </c>
    </row>
    <row r="56" spans="1:7" ht="6.95" customHeight="1" x14ac:dyDescent="0.25">
      <c r="A56" s="6"/>
      <c r="B56" s="19"/>
      <c r="C56" s="13"/>
      <c r="D56" s="20"/>
      <c r="E56" s="13"/>
      <c r="F56" s="29"/>
      <c r="G56" s="9"/>
    </row>
    <row r="57" spans="1:7" s="48" customFormat="1" ht="12.75" customHeight="1" x14ac:dyDescent="0.25">
      <c r="A57" s="30"/>
      <c r="B57" s="31" t="s">
        <v>75</v>
      </c>
      <c r="C57" s="37" t="s">
        <v>76</v>
      </c>
      <c r="D57" s="33"/>
      <c r="E57" s="34"/>
      <c r="F57" s="41"/>
      <c r="G57" s="36">
        <f>G58</f>
        <v>0</v>
      </c>
    </row>
    <row r="58" spans="1:7" ht="12.75" customHeight="1" x14ac:dyDescent="0.25">
      <c r="A58" s="6">
        <v>38</v>
      </c>
      <c r="B58" s="19"/>
      <c r="C58" s="13" t="s">
        <v>76</v>
      </c>
      <c r="D58" s="20">
        <v>1</v>
      </c>
      <c r="E58" s="13" t="s">
        <v>77</v>
      </c>
      <c r="F58" s="21"/>
      <c r="G58" s="9">
        <f t="shared" ref="G58" si="9">D58*F58</f>
        <v>0</v>
      </c>
    </row>
    <row r="59" spans="1:7" ht="6.95" customHeight="1" x14ac:dyDescent="0.25">
      <c r="A59" s="6"/>
      <c r="B59" s="10"/>
      <c r="C59" s="13"/>
      <c r="D59" s="7"/>
      <c r="E59" s="8"/>
      <c r="F59" s="28"/>
      <c r="G59" s="9"/>
    </row>
    <row r="60" spans="1:7" s="48" customFormat="1" ht="12.75" customHeight="1" x14ac:dyDescent="0.25">
      <c r="A60" s="30"/>
      <c r="B60" s="31" t="s">
        <v>78</v>
      </c>
      <c r="C60" s="37" t="s">
        <v>79</v>
      </c>
      <c r="D60" s="33"/>
      <c r="E60" s="34"/>
      <c r="F60" s="41"/>
      <c r="G60" s="36">
        <f>G61</f>
        <v>0</v>
      </c>
    </row>
    <row r="61" spans="1:7" ht="12.75" customHeight="1" x14ac:dyDescent="0.25">
      <c r="A61" s="6">
        <v>39</v>
      </c>
      <c r="B61" s="19"/>
      <c r="C61" s="13" t="s">
        <v>80</v>
      </c>
      <c r="D61" s="20">
        <v>1</v>
      </c>
      <c r="E61" s="13" t="s">
        <v>77</v>
      </c>
      <c r="F61" s="21"/>
      <c r="G61" s="9">
        <f t="shared" ref="G61" si="10">D61*F61</f>
        <v>0</v>
      </c>
    </row>
    <row r="62" spans="1:7" ht="6.95" customHeight="1" x14ac:dyDescent="0.25">
      <c r="A62" s="6"/>
      <c r="B62" s="10"/>
      <c r="C62" s="13"/>
      <c r="D62" s="7"/>
      <c r="E62" s="8"/>
      <c r="F62" s="28"/>
      <c r="G62" s="9"/>
    </row>
    <row r="63" spans="1:7" ht="12.75" customHeight="1" x14ac:dyDescent="0.25">
      <c r="A63" s="15"/>
      <c r="B63" s="50"/>
      <c r="C63" s="54" t="s">
        <v>11</v>
      </c>
      <c r="D63" s="16"/>
      <c r="E63" s="17"/>
      <c r="F63" s="18"/>
      <c r="G63" s="55">
        <f>G60+G57+G54+G48+G36+G22+G10</f>
        <v>0</v>
      </c>
    </row>
    <row r="64" spans="1:7" ht="12.75" customHeight="1" x14ac:dyDescent="0.25">
      <c r="A64" s="56"/>
      <c r="B64" s="57"/>
      <c r="C64" s="58"/>
      <c r="D64" s="59"/>
      <c r="E64" s="60"/>
      <c r="F64" s="61"/>
      <c r="G64" s="62"/>
    </row>
  </sheetData>
  <sheetProtection algorithmName="SHA-512" hashValue="71oKFNXHmcioW9c0XQBKabX1y+t2EwqutPy/BC8ab78DVuAqBj7l60A380l8eFgJ7O+fFAN4pyRm9j+0L/jz1w==" saltValue="XotUWwFYpV/iPLfHGKudDA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showGridLines="0" showRuler="0" zoomScale="140" zoomScaleNormal="140" zoomScalePageLayoutView="120" workbookViewId="0">
      <selection activeCell="C4" sqref="C4"/>
    </sheetView>
  </sheetViews>
  <sheetFormatPr defaultRowHeight="12.75" customHeight="1" x14ac:dyDescent="0.25"/>
  <cols>
    <col min="1" max="1" width="4.7109375" style="43" customWidth="1"/>
    <col min="2" max="2" width="6.140625" style="42" bestFit="1" customWidth="1"/>
    <col min="3" max="3" width="62.7109375" style="42" customWidth="1"/>
    <col min="4" max="4" width="7.28515625" style="42" bestFit="1" customWidth="1"/>
    <col min="5" max="5" width="3.42578125" style="42" bestFit="1" customWidth="1"/>
    <col min="6" max="6" width="9.42578125" style="63" bestFit="1" customWidth="1"/>
    <col min="7" max="7" width="9.5703125" style="42" bestFit="1" customWidth="1"/>
    <col min="8" max="16384" width="9.140625" style="42"/>
  </cols>
  <sheetData>
    <row r="1" spans="1:7" ht="21" x14ac:dyDescent="0.25">
      <c r="A1" s="67" t="s">
        <v>4</v>
      </c>
      <c r="B1" s="67"/>
      <c r="C1" s="67"/>
      <c r="D1" s="67"/>
      <c r="E1" s="67"/>
      <c r="F1" s="67"/>
      <c r="G1" s="67"/>
    </row>
    <row r="2" spans="1:7" ht="15" x14ac:dyDescent="0.25">
      <c r="A2" s="68" t="s">
        <v>45</v>
      </c>
      <c r="B2" s="68"/>
      <c r="C2" s="68"/>
      <c r="D2" s="68"/>
      <c r="E2" s="68"/>
      <c r="F2" s="68"/>
      <c r="G2" s="68"/>
    </row>
    <row r="3" spans="1:7" ht="12.75" customHeight="1" x14ac:dyDescent="0.25">
      <c r="A3" s="69" t="s">
        <v>46</v>
      </c>
      <c r="B3" s="69"/>
      <c r="C3" s="1" t="s">
        <v>47</v>
      </c>
      <c r="D3" s="2"/>
      <c r="E3" s="1"/>
      <c r="F3" s="3"/>
      <c r="G3" s="4"/>
    </row>
    <row r="4" spans="1:7" ht="12.75" customHeight="1" x14ac:dyDescent="0.25">
      <c r="A4" s="69" t="s">
        <v>48</v>
      </c>
      <c r="B4" s="69"/>
      <c r="C4" s="5"/>
      <c r="D4" s="1" t="s">
        <v>49</v>
      </c>
      <c r="E4" s="70"/>
      <c r="F4" s="70"/>
      <c r="G4" s="70"/>
    </row>
    <row r="5" spans="1:7" ht="12.75" customHeight="1" x14ac:dyDescent="0.25">
      <c r="A5" s="69" t="s">
        <v>50</v>
      </c>
      <c r="B5" s="69"/>
      <c r="C5" s="1" t="s">
        <v>51</v>
      </c>
      <c r="D5" s="1" t="s">
        <v>52</v>
      </c>
      <c r="E5" s="70"/>
      <c r="F5" s="70"/>
      <c r="G5" s="70"/>
    </row>
    <row r="6" spans="1:7" ht="6.95" customHeight="1" x14ac:dyDescent="0.25">
      <c r="B6" s="44"/>
      <c r="C6" s="45"/>
      <c r="D6" s="45"/>
      <c r="E6" s="45"/>
      <c r="F6" s="44"/>
      <c r="G6" s="45"/>
    </row>
    <row r="7" spans="1:7" ht="12.75" customHeight="1" x14ac:dyDescent="0.25">
      <c r="A7" s="46" t="s">
        <v>33</v>
      </c>
      <c r="B7" s="46" t="s">
        <v>24</v>
      </c>
      <c r="C7" s="46" t="s">
        <v>5</v>
      </c>
      <c r="D7" s="46" t="s">
        <v>26</v>
      </c>
      <c r="E7" s="46" t="s">
        <v>6</v>
      </c>
      <c r="F7" s="46" t="s">
        <v>35</v>
      </c>
      <c r="G7" s="46" t="s">
        <v>8</v>
      </c>
    </row>
    <row r="8" spans="1:7" ht="12.75" customHeight="1" x14ac:dyDescent="0.25">
      <c r="A8" s="46"/>
      <c r="B8" s="46" t="s">
        <v>25</v>
      </c>
      <c r="C8" s="47" t="s">
        <v>41</v>
      </c>
      <c r="D8" s="46" t="s">
        <v>27</v>
      </c>
      <c r="E8" s="46"/>
      <c r="F8" s="46" t="s">
        <v>36</v>
      </c>
      <c r="G8" s="46" t="s">
        <v>7</v>
      </c>
    </row>
    <row r="9" spans="1:7" ht="6.95" customHeight="1" x14ac:dyDescent="0.25">
      <c r="A9" s="46"/>
      <c r="B9" s="46"/>
      <c r="C9" s="47"/>
      <c r="D9" s="46"/>
      <c r="E9" s="46"/>
      <c r="F9" s="46"/>
      <c r="G9" s="46"/>
    </row>
    <row r="10" spans="1:7" s="48" customFormat="1" ht="12.75" customHeight="1" x14ac:dyDescent="0.25">
      <c r="A10" s="30"/>
      <c r="B10" s="31" t="s">
        <v>53</v>
      </c>
      <c r="C10" s="32" t="s">
        <v>54</v>
      </c>
      <c r="D10" s="33"/>
      <c r="E10" s="34"/>
      <c r="F10" s="35"/>
      <c r="G10" s="36">
        <f>SUM(G11:G20)</f>
        <v>0</v>
      </c>
    </row>
    <row r="11" spans="1:7" ht="12.75" customHeight="1" x14ac:dyDescent="0.25">
      <c r="A11" s="6">
        <v>1</v>
      </c>
      <c r="B11" s="10" t="s">
        <v>53</v>
      </c>
      <c r="C11" s="11" t="s">
        <v>55</v>
      </c>
      <c r="D11" s="7">
        <f>D24</f>
        <v>711.87</v>
      </c>
      <c r="E11" s="8" t="s">
        <v>2</v>
      </c>
      <c r="F11" s="12"/>
      <c r="G11" s="9">
        <f t="shared" ref="G11:G20" si="0">D11*F11</f>
        <v>0</v>
      </c>
    </row>
    <row r="12" spans="1:7" ht="12.75" customHeight="1" x14ac:dyDescent="0.25">
      <c r="A12" s="6">
        <v>2</v>
      </c>
      <c r="B12" s="10" t="s">
        <v>53</v>
      </c>
      <c r="C12" s="11" t="s">
        <v>56</v>
      </c>
      <c r="D12" s="7">
        <f>D11</f>
        <v>711.87</v>
      </c>
      <c r="E12" s="8" t="s">
        <v>2</v>
      </c>
      <c r="F12" s="12"/>
      <c r="G12" s="9">
        <f t="shared" si="0"/>
        <v>0</v>
      </c>
    </row>
    <row r="13" spans="1:7" ht="12.75" customHeight="1" x14ac:dyDescent="0.25">
      <c r="A13" s="6">
        <v>3</v>
      </c>
      <c r="B13" s="10" t="s">
        <v>53</v>
      </c>
      <c r="C13" s="11" t="s">
        <v>57</v>
      </c>
      <c r="D13" s="7">
        <f>D11*0.023</f>
        <v>16.373010000000001</v>
      </c>
      <c r="E13" s="8" t="s">
        <v>58</v>
      </c>
      <c r="F13" s="12"/>
      <c r="G13" s="9">
        <f t="shared" si="0"/>
        <v>0</v>
      </c>
    </row>
    <row r="14" spans="1:7" ht="12.75" customHeight="1" x14ac:dyDescent="0.25">
      <c r="A14" s="6">
        <v>4</v>
      </c>
      <c r="B14" s="10" t="s">
        <v>53</v>
      </c>
      <c r="C14" s="11" t="s">
        <v>59</v>
      </c>
      <c r="D14" s="7">
        <f>D13</f>
        <v>16.373010000000001</v>
      </c>
      <c r="E14" s="8" t="s">
        <v>58</v>
      </c>
      <c r="F14" s="12"/>
      <c r="G14" s="9">
        <f t="shared" si="0"/>
        <v>0</v>
      </c>
    </row>
    <row r="15" spans="1:7" ht="12.75" customHeight="1" x14ac:dyDescent="0.25">
      <c r="A15" s="6">
        <v>5</v>
      </c>
      <c r="B15" s="10" t="s">
        <v>53</v>
      </c>
      <c r="C15" s="11" t="s">
        <v>60</v>
      </c>
      <c r="D15" s="7">
        <f>D14*19</f>
        <v>311.08719000000002</v>
      </c>
      <c r="E15" s="8" t="s">
        <v>58</v>
      </c>
      <c r="F15" s="12"/>
      <c r="G15" s="9">
        <f t="shared" si="0"/>
        <v>0</v>
      </c>
    </row>
    <row r="16" spans="1:7" ht="12.75" customHeight="1" x14ac:dyDescent="0.25">
      <c r="A16" s="6">
        <v>6</v>
      </c>
      <c r="B16" s="10" t="s">
        <v>53</v>
      </c>
      <c r="C16" s="11" t="s">
        <v>61</v>
      </c>
      <c r="D16" s="7">
        <f>D13</f>
        <v>16.373010000000001</v>
      </c>
      <c r="E16" s="8" t="s">
        <v>58</v>
      </c>
      <c r="F16" s="12"/>
      <c r="G16" s="9">
        <f t="shared" si="0"/>
        <v>0</v>
      </c>
    </row>
    <row r="17" spans="1:7" ht="12.75" customHeight="1" x14ac:dyDescent="0.25">
      <c r="A17" s="6">
        <v>7</v>
      </c>
      <c r="B17" s="10" t="s">
        <v>53</v>
      </c>
      <c r="C17" s="11" t="s">
        <v>62</v>
      </c>
      <c r="D17" s="7">
        <f>D16</f>
        <v>16.373010000000001</v>
      </c>
      <c r="E17" s="8" t="s">
        <v>58</v>
      </c>
      <c r="F17" s="12"/>
      <c r="G17" s="9">
        <f t="shared" si="0"/>
        <v>0</v>
      </c>
    </row>
    <row r="18" spans="1:7" ht="12.75" customHeight="1" x14ac:dyDescent="0.25">
      <c r="A18" s="6">
        <v>8</v>
      </c>
      <c r="B18" s="10" t="s">
        <v>53</v>
      </c>
      <c r="C18" s="11" t="s">
        <v>63</v>
      </c>
      <c r="D18" s="7">
        <f>D17</f>
        <v>16.373010000000001</v>
      </c>
      <c r="E18" s="8" t="s">
        <v>58</v>
      </c>
      <c r="F18" s="12"/>
      <c r="G18" s="9">
        <f t="shared" si="0"/>
        <v>0</v>
      </c>
    </row>
    <row r="19" spans="1:7" ht="12.75" customHeight="1" x14ac:dyDescent="0.25">
      <c r="A19" s="6">
        <v>9</v>
      </c>
      <c r="B19" s="10" t="s">
        <v>53</v>
      </c>
      <c r="C19" s="11" t="s">
        <v>64</v>
      </c>
      <c r="D19" s="7">
        <f>D26/100*20</f>
        <v>115.00599999999999</v>
      </c>
      <c r="E19" s="8" t="s">
        <v>2</v>
      </c>
      <c r="F19" s="12"/>
      <c r="G19" s="9">
        <f t="shared" si="0"/>
        <v>0</v>
      </c>
    </row>
    <row r="20" spans="1:7" ht="12.75" customHeight="1" x14ac:dyDescent="0.25">
      <c r="A20" s="6">
        <v>10</v>
      </c>
      <c r="B20" s="10" t="s">
        <v>53</v>
      </c>
      <c r="C20" s="13" t="s">
        <v>88</v>
      </c>
      <c r="D20" s="14"/>
      <c r="E20" s="8" t="s">
        <v>18</v>
      </c>
      <c r="F20" s="12"/>
      <c r="G20" s="9">
        <f t="shared" si="0"/>
        <v>0</v>
      </c>
    </row>
    <row r="21" spans="1:7" ht="6.95" customHeight="1" x14ac:dyDescent="0.25">
      <c r="A21" s="46"/>
      <c r="B21" s="46"/>
      <c r="C21" s="46"/>
      <c r="D21" s="46"/>
      <c r="E21" s="46"/>
      <c r="F21" s="46"/>
      <c r="G21" s="46"/>
    </row>
    <row r="22" spans="1:7" s="48" customFormat="1" ht="12.75" customHeight="1" x14ac:dyDescent="0.25">
      <c r="A22" s="49"/>
      <c r="B22" s="31" t="s">
        <v>1</v>
      </c>
      <c r="C22" s="32" t="s">
        <v>9</v>
      </c>
      <c r="D22" s="33"/>
      <c r="E22" s="34"/>
      <c r="F22" s="41"/>
      <c r="G22" s="36">
        <f>SUM(G23:G35)</f>
        <v>0</v>
      </c>
    </row>
    <row r="23" spans="1:7" ht="12.75" customHeight="1" x14ac:dyDescent="0.25">
      <c r="A23" s="6">
        <v>11</v>
      </c>
      <c r="B23" s="10" t="s">
        <v>1</v>
      </c>
      <c r="C23" s="13" t="s">
        <v>34</v>
      </c>
      <c r="D23" s="7">
        <f>D26</f>
        <v>575.03</v>
      </c>
      <c r="E23" s="8" t="s">
        <v>2</v>
      </c>
      <c r="F23" s="64"/>
      <c r="G23" s="9">
        <f>D23*F23</f>
        <v>0</v>
      </c>
    </row>
    <row r="24" spans="1:7" ht="12.75" customHeight="1" x14ac:dyDescent="0.25">
      <c r="A24" s="6">
        <v>12</v>
      </c>
      <c r="B24" s="10" t="s">
        <v>1</v>
      </c>
      <c r="C24" s="13" t="s">
        <v>16</v>
      </c>
      <c r="D24" s="7">
        <f>D26+D28</f>
        <v>711.87</v>
      </c>
      <c r="E24" s="8" t="s">
        <v>2</v>
      </c>
      <c r="F24" s="64"/>
      <c r="G24" s="9">
        <f>D24*F24</f>
        <v>0</v>
      </c>
    </row>
    <row r="25" spans="1:7" ht="12.75" customHeight="1" x14ac:dyDescent="0.25">
      <c r="A25" s="15">
        <v>13</v>
      </c>
      <c r="B25" s="50" t="s">
        <v>17</v>
      </c>
      <c r="C25" s="23" t="s">
        <v>65</v>
      </c>
      <c r="D25" s="16">
        <f>D24*1.1</f>
        <v>783.05700000000002</v>
      </c>
      <c r="E25" s="17" t="s">
        <v>2</v>
      </c>
      <c r="F25" s="65"/>
      <c r="G25" s="26">
        <f t="shared" ref="G25:G47" si="1">D25*F25</f>
        <v>0</v>
      </c>
    </row>
    <row r="26" spans="1:7" ht="12.75" customHeight="1" x14ac:dyDescent="0.25">
      <c r="A26" s="6">
        <v>14</v>
      </c>
      <c r="B26" s="10" t="s">
        <v>1</v>
      </c>
      <c r="C26" s="13" t="s">
        <v>14</v>
      </c>
      <c r="D26" s="7">
        <v>575.03</v>
      </c>
      <c r="E26" s="8" t="s">
        <v>2</v>
      </c>
      <c r="F26" s="64"/>
      <c r="G26" s="9">
        <f>D26*F26</f>
        <v>0</v>
      </c>
    </row>
    <row r="27" spans="1:7" ht="12.75" customHeight="1" x14ac:dyDescent="0.25">
      <c r="A27" s="15">
        <v>15</v>
      </c>
      <c r="B27" s="50" t="s">
        <v>17</v>
      </c>
      <c r="C27" s="23" t="s">
        <v>39</v>
      </c>
      <c r="D27" s="16">
        <f>D26*1.15</f>
        <v>661.28449999999987</v>
      </c>
      <c r="E27" s="17" t="s">
        <v>2</v>
      </c>
      <c r="F27" s="65"/>
      <c r="G27" s="26">
        <f t="shared" ref="G27:G30" si="2">D27*F27</f>
        <v>0</v>
      </c>
    </row>
    <row r="28" spans="1:7" ht="12.75" customHeight="1" x14ac:dyDescent="0.25">
      <c r="A28" s="6">
        <v>16</v>
      </c>
      <c r="B28" s="10" t="s">
        <v>1</v>
      </c>
      <c r="C28" s="13" t="s">
        <v>15</v>
      </c>
      <c r="D28" s="7">
        <v>136.84</v>
      </c>
      <c r="E28" s="8" t="s">
        <v>2</v>
      </c>
      <c r="F28" s="64"/>
      <c r="G28" s="9">
        <f>D28*F28</f>
        <v>0</v>
      </c>
    </row>
    <row r="29" spans="1:7" ht="12.75" customHeight="1" x14ac:dyDescent="0.25">
      <c r="A29" s="15">
        <v>17</v>
      </c>
      <c r="B29" s="50" t="s">
        <v>17</v>
      </c>
      <c r="C29" s="23" t="s">
        <v>39</v>
      </c>
      <c r="D29" s="16">
        <f>D28*1.15</f>
        <v>157.36599999999999</v>
      </c>
      <c r="E29" s="17" t="s">
        <v>2</v>
      </c>
      <c r="F29" s="65"/>
      <c r="G29" s="26">
        <f t="shared" ref="G29" si="3">D29*F29</f>
        <v>0</v>
      </c>
    </row>
    <row r="30" spans="1:7" ht="12.75" customHeight="1" x14ac:dyDescent="0.25">
      <c r="A30" s="15">
        <v>18</v>
      </c>
      <c r="B30" s="50" t="s">
        <v>17</v>
      </c>
      <c r="C30" s="23" t="s">
        <v>19</v>
      </c>
      <c r="D30" s="16">
        <f>D26*4</f>
        <v>2300.12</v>
      </c>
      <c r="E30" s="17" t="s">
        <v>0</v>
      </c>
      <c r="F30" s="65"/>
      <c r="G30" s="26">
        <f t="shared" si="2"/>
        <v>0</v>
      </c>
    </row>
    <row r="31" spans="1:7" ht="12.75" customHeight="1" x14ac:dyDescent="0.25">
      <c r="A31" s="6">
        <v>19</v>
      </c>
      <c r="B31" s="10" t="s">
        <v>1</v>
      </c>
      <c r="C31" s="13" t="s">
        <v>38</v>
      </c>
      <c r="D31" s="7">
        <v>6</v>
      </c>
      <c r="E31" s="8" t="s">
        <v>0</v>
      </c>
      <c r="F31" s="64"/>
      <c r="G31" s="9">
        <f>D31*F31</f>
        <v>0</v>
      </c>
    </row>
    <row r="32" spans="1:7" ht="12.75" customHeight="1" x14ac:dyDescent="0.25">
      <c r="A32" s="6">
        <v>20</v>
      </c>
      <c r="B32" s="10" t="s">
        <v>1</v>
      </c>
      <c r="C32" s="13" t="s">
        <v>42</v>
      </c>
      <c r="D32" s="7">
        <v>6</v>
      </c>
      <c r="E32" s="8" t="s">
        <v>0</v>
      </c>
      <c r="F32" s="64"/>
      <c r="G32" s="9">
        <f>D32*F32</f>
        <v>0</v>
      </c>
    </row>
    <row r="33" spans="1:7" ht="12.75" customHeight="1" x14ac:dyDescent="0.25">
      <c r="A33" s="6">
        <v>21</v>
      </c>
      <c r="B33" s="10" t="s">
        <v>1</v>
      </c>
      <c r="C33" s="13" t="s">
        <v>22</v>
      </c>
      <c r="D33" s="7">
        <v>4</v>
      </c>
      <c r="E33" s="8" t="s">
        <v>0</v>
      </c>
      <c r="F33" s="64"/>
      <c r="G33" s="9">
        <f>D33*F33</f>
        <v>0</v>
      </c>
    </row>
    <row r="34" spans="1:7" ht="12.75" customHeight="1" x14ac:dyDescent="0.25">
      <c r="A34" s="15">
        <v>22</v>
      </c>
      <c r="B34" s="50" t="s">
        <v>17</v>
      </c>
      <c r="C34" s="23" t="s">
        <v>32</v>
      </c>
      <c r="D34" s="16">
        <v>50</v>
      </c>
      <c r="E34" s="17" t="s">
        <v>0</v>
      </c>
      <c r="F34" s="65"/>
      <c r="G34" s="26">
        <f t="shared" ref="G34" si="4">D34*F34</f>
        <v>0</v>
      </c>
    </row>
    <row r="35" spans="1:7" ht="12.75" customHeight="1" x14ac:dyDescent="0.25">
      <c r="A35" s="6">
        <v>23</v>
      </c>
      <c r="B35" s="10" t="s">
        <v>1</v>
      </c>
      <c r="C35" s="13" t="s">
        <v>87</v>
      </c>
      <c r="D35" s="14"/>
      <c r="E35" s="8" t="s">
        <v>18</v>
      </c>
      <c r="F35" s="64"/>
      <c r="G35" s="9">
        <f t="shared" si="1"/>
        <v>0</v>
      </c>
    </row>
    <row r="36" spans="1:7" ht="6.95" customHeight="1" x14ac:dyDescent="0.25">
      <c r="A36" s="6"/>
      <c r="B36" s="10"/>
      <c r="C36" s="13"/>
      <c r="D36" s="7"/>
      <c r="E36" s="8"/>
      <c r="F36" s="51"/>
      <c r="G36" s="9"/>
    </row>
    <row r="37" spans="1:7" s="48" customFormat="1" ht="12.75" customHeight="1" x14ac:dyDescent="0.25">
      <c r="A37" s="30"/>
      <c r="B37" s="31" t="s">
        <v>10</v>
      </c>
      <c r="C37" s="37" t="s">
        <v>3</v>
      </c>
      <c r="D37" s="38"/>
      <c r="E37" s="39"/>
      <c r="F37" s="52"/>
      <c r="G37" s="36">
        <f>SUM(G38:G47)</f>
        <v>0</v>
      </c>
    </row>
    <row r="38" spans="1:7" s="53" customFormat="1" ht="12.75" customHeight="1" x14ac:dyDescent="0.25">
      <c r="A38" s="6">
        <v>24</v>
      </c>
      <c r="B38" s="19" t="s">
        <v>10</v>
      </c>
      <c r="C38" s="13" t="s">
        <v>23</v>
      </c>
      <c r="D38" s="20">
        <f>SUM(D39:D42)</f>
        <v>342.9</v>
      </c>
      <c r="E38" s="13" t="s">
        <v>12</v>
      </c>
      <c r="F38" s="66"/>
      <c r="G38" s="9">
        <f t="shared" si="1"/>
        <v>0</v>
      </c>
    </row>
    <row r="39" spans="1:7" ht="12.75" customHeight="1" x14ac:dyDescent="0.25">
      <c r="A39" s="15">
        <v>25</v>
      </c>
      <c r="B39" s="50" t="s">
        <v>17</v>
      </c>
      <c r="C39" s="23" t="s">
        <v>81</v>
      </c>
      <c r="D39" s="16">
        <v>47</v>
      </c>
      <c r="E39" s="17" t="s">
        <v>12</v>
      </c>
      <c r="F39" s="65"/>
      <c r="G39" s="26">
        <f t="shared" si="1"/>
        <v>0</v>
      </c>
    </row>
    <row r="40" spans="1:7" ht="12.75" customHeight="1" x14ac:dyDescent="0.25">
      <c r="A40" s="15">
        <v>26</v>
      </c>
      <c r="B40" s="50" t="s">
        <v>17</v>
      </c>
      <c r="C40" s="23" t="s">
        <v>82</v>
      </c>
      <c r="D40" s="16">
        <v>166.8</v>
      </c>
      <c r="E40" s="17" t="s">
        <v>12</v>
      </c>
      <c r="F40" s="65"/>
      <c r="G40" s="26">
        <f t="shared" si="1"/>
        <v>0</v>
      </c>
    </row>
    <row r="41" spans="1:7" ht="12.75" customHeight="1" x14ac:dyDescent="0.25">
      <c r="A41" s="15">
        <v>27</v>
      </c>
      <c r="B41" s="50" t="s">
        <v>17</v>
      </c>
      <c r="C41" s="23" t="s">
        <v>83</v>
      </c>
      <c r="D41" s="16">
        <f>13+8+10</f>
        <v>31</v>
      </c>
      <c r="E41" s="17" t="s">
        <v>12</v>
      </c>
      <c r="F41" s="65"/>
      <c r="G41" s="26">
        <f t="shared" si="1"/>
        <v>0</v>
      </c>
    </row>
    <row r="42" spans="1:7" ht="12.75" customHeight="1" x14ac:dyDescent="0.25">
      <c r="A42" s="15">
        <v>28</v>
      </c>
      <c r="B42" s="50" t="s">
        <v>17</v>
      </c>
      <c r="C42" s="23" t="s">
        <v>84</v>
      </c>
      <c r="D42" s="16">
        <v>98.1</v>
      </c>
      <c r="E42" s="17" t="s">
        <v>12</v>
      </c>
      <c r="F42" s="65"/>
      <c r="G42" s="26">
        <f t="shared" si="1"/>
        <v>0</v>
      </c>
    </row>
    <row r="43" spans="1:7" ht="12.75" customHeight="1" x14ac:dyDescent="0.25">
      <c r="A43" s="15">
        <v>29</v>
      </c>
      <c r="B43" s="50" t="s">
        <v>17</v>
      </c>
      <c r="C43" s="23" t="s">
        <v>29</v>
      </c>
      <c r="D43" s="16">
        <v>1</v>
      </c>
      <c r="E43" s="17" t="s">
        <v>20</v>
      </c>
      <c r="F43" s="65"/>
      <c r="G43" s="26">
        <f t="shared" si="1"/>
        <v>0</v>
      </c>
    </row>
    <row r="44" spans="1:7" ht="12.75" customHeight="1" x14ac:dyDescent="0.25">
      <c r="A44" s="15">
        <v>30</v>
      </c>
      <c r="B44" s="50" t="s">
        <v>17</v>
      </c>
      <c r="C44" s="23" t="s">
        <v>30</v>
      </c>
      <c r="D44" s="16">
        <v>12</v>
      </c>
      <c r="E44" s="17" t="s">
        <v>0</v>
      </c>
      <c r="F44" s="65"/>
      <c r="G44" s="26">
        <f t="shared" si="1"/>
        <v>0</v>
      </c>
    </row>
    <row r="45" spans="1:7" ht="12.75" customHeight="1" x14ac:dyDescent="0.25">
      <c r="A45" s="6">
        <v>31</v>
      </c>
      <c r="B45" s="10" t="s">
        <v>1</v>
      </c>
      <c r="C45" s="13" t="s">
        <v>90</v>
      </c>
      <c r="D45" s="7">
        <v>6</v>
      </c>
      <c r="E45" s="8" t="s">
        <v>0</v>
      </c>
      <c r="F45" s="64"/>
      <c r="G45" s="9">
        <f>D45*F45</f>
        <v>0</v>
      </c>
    </row>
    <row r="46" spans="1:7" ht="12.75" customHeight="1" x14ac:dyDescent="0.25">
      <c r="A46" s="6">
        <v>32</v>
      </c>
      <c r="B46" s="10" t="s">
        <v>1</v>
      </c>
      <c r="C46" s="13" t="s">
        <v>91</v>
      </c>
      <c r="D46" s="7">
        <v>5</v>
      </c>
      <c r="E46" s="8" t="s">
        <v>0</v>
      </c>
      <c r="F46" s="64"/>
      <c r="G46" s="9">
        <f>D46*F46</f>
        <v>0</v>
      </c>
    </row>
    <row r="47" spans="1:7" ht="12.75" customHeight="1" x14ac:dyDescent="0.25">
      <c r="A47" s="6">
        <v>33</v>
      </c>
      <c r="B47" s="10" t="s">
        <v>10</v>
      </c>
      <c r="C47" s="13" t="s">
        <v>89</v>
      </c>
      <c r="D47" s="14"/>
      <c r="E47" s="8" t="s">
        <v>18</v>
      </c>
      <c r="F47" s="64"/>
      <c r="G47" s="9">
        <f t="shared" si="1"/>
        <v>0</v>
      </c>
    </row>
    <row r="48" spans="1:7" ht="6.95" customHeight="1" x14ac:dyDescent="0.25">
      <c r="A48" s="6"/>
      <c r="B48" s="10"/>
      <c r="C48" s="13"/>
      <c r="D48" s="7"/>
      <c r="E48" s="8"/>
      <c r="F48" s="51"/>
      <c r="G48" s="9"/>
    </row>
    <row r="49" spans="1:7" s="48" customFormat="1" ht="12.75" customHeight="1" x14ac:dyDescent="0.25">
      <c r="A49" s="30"/>
      <c r="B49" s="31" t="s">
        <v>66</v>
      </c>
      <c r="C49" s="37" t="s">
        <v>67</v>
      </c>
      <c r="D49" s="38"/>
      <c r="E49" s="39"/>
      <c r="F49" s="40"/>
      <c r="G49" s="36">
        <f>SUM(G50:G53)</f>
        <v>0</v>
      </c>
    </row>
    <row r="50" spans="1:7" ht="12.75" customHeight="1" x14ac:dyDescent="0.25">
      <c r="A50" s="6">
        <v>34</v>
      </c>
      <c r="B50" s="19" t="s">
        <v>66</v>
      </c>
      <c r="C50" s="13" t="s">
        <v>68</v>
      </c>
      <c r="D50" s="20">
        <f>D23</f>
        <v>575.03</v>
      </c>
      <c r="E50" s="13" t="s">
        <v>2</v>
      </c>
      <c r="F50" s="21"/>
      <c r="G50" s="9">
        <f t="shared" ref="G50:G52" si="5">D50*F50</f>
        <v>0</v>
      </c>
    </row>
    <row r="51" spans="1:7" ht="12.75" customHeight="1" x14ac:dyDescent="0.25">
      <c r="A51" s="6">
        <v>35</v>
      </c>
      <c r="B51" s="19" t="s">
        <v>66</v>
      </c>
      <c r="C51" s="13" t="s">
        <v>21</v>
      </c>
      <c r="D51" s="20">
        <f>D50</f>
        <v>575.03</v>
      </c>
      <c r="E51" s="13" t="s">
        <v>2</v>
      </c>
      <c r="F51" s="21"/>
      <c r="G51" s="9">
        <f t="shared" si="5"/>
        <v>0</v>
      </c>
    </row>
    <row r="52" spans="1:7" ht="12.75" customHeight="1" x14ac:dyDescent="0.25">
      <c r="A52" s="15">
        <v>36</v>
      </c>
      <c r="B52" s="22" t="s">
        <v>17</v>
      </c>
      <c r="C52" s="23" t="s">
        <v>69</v>
      </c>
      <c r="D52" s="24">
        <v>95</v>
      </c>
      <c r="E52" s="23" t="s">
        <v>0</v>
      </c>
      <c r="F52" s="25"/>
      <c r="G52" s="26">
        <f t="shared" si="5"/>
        <v>0</v>
      </c>
    </row>
    <row r="53" spans="1:7" ht="12.75" customHeight="1" x14ac:dyDescent="0.25">
      <c r="A53" s="6">
        <v>37</v>
      </c>
      <c r="B53" s="10" t="s">
        <v>66</v>
      </c>
      <c r="C53" s="13" t="s">
        <v>70</v>
      </c>
      <c r="D53" s="7">
        <f>D51</f>
        <v>575.03</v>
      </c>
      <c r="E53" s="8" t="s">
        <v>2</v>
      </c>
      <c r="F53" s="27"/>
      <c r="G53" s="9">
        <f>F53*D53</f>
        <v>0</v>
      </c>
    </row>
    <row r="54" spans="1:7" ht="6.95" customHeight="1" x14ac:dyDescent="0.25">
      <c r="A54" s="6"/>
      <c r="B54" s="10"/>
      <c r="C54" s="13"/>
      <c r="D54" s="7"/>
      <c r="E54" s="8"/>
      <c r="F54" s="28"/>
      <c r="G54" s="9"/>
    </row>
    <row r="55" spans="1:7" s="48" customFormat="1" ht="12.75" customHeight="1" x14ac:dyDescent="0.25">
      <c r="A55" s="30"/>
      <c r="B55" s="31" t="s">
        <v>71</v>
      </c>
      <c r="C55" s="37" t="s">
        <v>72</v>
      </c>
      <c r="D55" s="33"/>
      <c r="E55" s="34"/>
      <c r="F55" s="41"/>
      <c r="G55" s="36">
        <f>G56</f>
        <v>0</v>
      </c>
    </row>
    <row r="56" spans="1:7" ht="12.75" customHeight="1" x14ac:dyDescent="0.25">
      <c r="A56" s="6">
        <v>38</v>
      </c>
      <c r="B56" s="19"/>
      <c r="C56" s="13" t="s">
        <v>73</v>
      </c>
      <c r="D56" s="20">
        <v>52</v>
      </c>
      <c r="E56" s="13" t="s">
        <v>74</v>
      </c>
      <c r="F56" s="21"/>
      <c r="G56" s="9">
        <f t="shared" ref="G56" si="6">D56*F56</f>
        <v>0</v>
      </c>
    </row>
    <row r="57" spans="1:7" ht="6.95" customHeight="1" x14ac:dyDescent="0.25">
      <c r="A57" s="6"/>
      <c r="B57" s="19"/>
      <c r="C57" s="13"/>
      <c r="D57" s="20"/>
      <c r="E57" s="13"/>
      <c r="F57" s="29"/>
      <c r="G57" s="9"/>
    </row>
    <row r="58" spans="1:7" s="48" customFormat="1" ht="12.75" customHeight="1" x14ac:dyDescent="0.25">
      <c r="A58" s="30"/>
      <c r="B58" s="31" t="s">
        <v>75</v>
      </c>
      <c r="C58" s="37" t="s">
        <v>76</v>
      </c>
      <c r="D58" s="33"/>
      <c r="E58" s="34"/>
      <c r="F58" s="41"/>
      <c r="G58" s="36">
        <f>G59</f>
        <v>0</v>
      </c>
    </row>
    <row r="59" spans="1:7" ht="12.75" customHeight="1" x14ac:dyDescent="0.25">
      <c r="A59" s="6">
        <v>39</v>
      </c>
      <c r="B59" s="19"/>
      <c r="C59" s="13" t="s">
        <v>76</v>
      </c>
      <c r="D59" s="20">
        <v>1</v>
      </c>
      <c r="E59" s="13" t="s">
        <v>77</v>
      </c>
      <c r="F59" s="21"/>
      <c r="G59" s="9">
        <f t="shared" ref="G59" si="7">D59*F59</f>
        <v>0</v>
      </c>
    </row>
    <row r="60" spans="1:7" ht="6.95" customHeight="1" x14ac:dyDescent="0.25">
      <c r="A60" s="6"/>
      <c r="B60" s="10"/>
      <c r="C60" s="13"/>
      <c r="D60" s="7"/>
      <c r="E60" s="8"/>
      <c r="F60" s="28"/>
      <c r="G60" s="9"/>
    </row>
    <row r="61" spans="1:7" s="48" customFormat="1" ht="12.75" customHeight="1" x14ac:dyDescent="0.25">
      <c r="A61" s="30"/>
      <c r="B61" s="31" t="s">
        <v>78</v>
      </c>
      <c r="C61" s="37" t="s">
        <v>79</v>
      </c>
      <c r="D61" s="33"/>
      <c r="E61" s="34"/>
      <c r="F61" s="41"/>
      <c r="G61" s="36">
        <f>G62</f>
        <v>0</v>
      </c>
    </row>
    <row r="62" spans="1:7" ht="12.75" customHeight="1" x14ac:dyDescent="0.25">
      <c r="A62" s="6">
        <v>40</v>
      </c>
      <c r="B62" s="19"/>
      <c r="C62" s="13" t="s">
        <v>80</v>
      </c>
      <c r="D62" s="20">
        <v>1</v>
      </c>
      <c r="E62" s="13" t="s">
        <v>77</v>
      </c>
      <c r="F62" s="21"/>
      <c r="G62" s="9">
        <f t="shared" ref="G62" si="8">D62*F62</f>
        <v>0</v>
      </c>
    </row>
    <row r="63" spans="1:7" ht="6.95" customHeight="1" x14ac:dyDescent="0.25">
      <c r="A63" s="6"/>
      <c r="B63" s="10"/>
      <c r="C63" s="13"/>
      <c r="D63" s="7"/>
      <c r="E63" s="8"/>
      <c r="F63" s="28"/>
      <c r="G63" s="9"/>
    </row>
    <row r="64" spans="1:7" ht="12.75" customHeight="1" x14ac:dyDescent="0.25">
      <c r="A64" s="15"/>
      <c r="B64" s="50"/>
      <c r="C64" s="54" t="s">
        <v>11</v>
      </c>
      <c r="D64" s="16"/>
      <c r="E64" s="17"/>
      <c r="F64" s="18"/>
      <c r="G64" s="55">
        <f>G61+G58+G55+G49+G37+G22+G10</f>
        <v>0</v>
      </c>
    </row>
    <row r="65" spans="1:7" ht="12.75" customHeight="1" x14ac:dyDescent="0.25">
      <c r="A65" s="56"/>
      <c r="B65" s="57"/>
      <c r="C65" s="58"/>
      <c r="D65" s="59"/>
      <c r="E65" s="60"/>
      <c r="F65" s="61"/>
      <c r="G65" s="62"/>
    </row>
  </sheetData>
  <sheetProtection algorithmName="SHA-512" hashValue="mAycbzHxKuO6U437UNVlm/L1s1SHaLG+TnBD67i1svfLHJGqhVCFSSZJqPIVB5iuowrcawBs0M1mB6CLKIZHCg==" saltValue="ufT3eFML8ODaLRhAnuSFsw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showRuler="0" zoomScale="140" zoomScaleNormal="140" zoomScalePageLayoutView="120" workbookViewId="0">
      <selection activeCell="C4" sqref="C4"/>
    </sheetView>
  </sheetViews>
  <sheetFormatPr defaultRowHeight="12.75" customHeight="1" x14ac:dyDescent="0.25"/>
  <cols>
    <col min="1" max="1" width="4.7109375" style="43" customWidth="1"/>
    <col min="2" max="2" width="6.140625" style="42" bestFit="1" customWidth="1"/>
    <col min="3" max="3" width="62.140625" style="42" customWidth="1"/>
    <col min="4" max="4" width="7.28515625" style="42" bestFit="1" customWidth="1"/>
    <col min="5" max="5" width="3.42578125" style="42" bestFit="1" customWidth="1"/>
    <col min="6" max="6" width="9.42578125" style="63" bestFit="1" customWidth="1"/>
    <col min="7" max="7" width="9.5703125" style="42" bestFit="1" customWidth="1"/>
    <col min="8" max="16384" width="9.140625" style="42"/>
  </cols>
  <sheetData>
    <row r="1" spans="1:7" ht="21" x14ac:dyDescent="0.25">
      <c r="A1" s="67" t="s">
        <v>4</v>
      </c>
      <c r="B1" s="67"/>
      <c r="C1" s="67"/>
      <c r="D1" s="67"/>
      <c r="E1" s="67"/>
      <c r="F1" s="67"/>
      <c r="G1" s="67"/>
    </row>
    <row r="2" spans="1:7" ht="15" x14ac:dyDescent="0.25">
      <c r="A2" s="68" t="s">
        <v>45</v>
      </c>
      <c r="B2" s="68"/>
      <c r="C2" s="68"/>
      <c r="D2" s="68"/>
      <c r="E2" s="68"/>
      <c r="F2" s="68"/>
      <c r="G2" s="68"/>
    </row>
    <row r="3" spans="1:7" ht="12.75" customHeight="1" x14ac:dyDescent="0.25">
      <c r="A3" s="69" t="s">
        <v>46</v>
      </c>
      <c r="B3" s="69"/>
      <c r="C3" s="1" t="s">
        <v>47</v>
      </c>
      <c r="D3" s="2"/>
      <c r="E3" s="1"/>
      <c r="F3" s="3"/>
      <c r="G3" s="4"/>
    </row>
    <row r="4" spans="1:7" ht="12.75" customHeight="1" x14ac:dyDescent="0.25">
      <c r="A4" s="69" t="s">
        <v>48</v>
      </c>
      <c r="B4" s="69"/>
      <c r="C4" s="5"/>
      <c r="D4" s="1" t="s">
        <v>49</v>
      </c>
      <c r="E4" s="70"/>
      <c r="F4" s="70"/>
      <c r="G4" s="70"/>
    </row>
    <row r="5" spans="1:7" ht="12.75" customHeight="1" x14ac:dyDescent="0.25">
      <c r="A5" s="69" t="s">
        <v>50</v>
      </c>
      <c r="B5" s="69"/>
      <c r="C5" s="1" t="s">
        <v>51</v>
      </c>
      <c r="D5" s="1" t="s">
        <v>52</v>
      </c>
      <c r="E5" s="70"/>
      <c r="F5" s="70"/>
      <c r="G5" s="70"/>
    </row>
    <row r="6" spans="1:7" ht="6.95" customHeight="1" x14ac:dyDescent="0.25">
      <c r="B6" s="44"/>
      <c r="C6" s="45"/>
      <c r="D6" s="45"/>
      <c r="E6" s="45"/>
      <c r="F6" s="44"/>
      <c r="G6" s="45"/>
    </row>
    <row r="7" spans="1:7" ht="12.75" customHeight="1" x14ac:dyDescent="0.25">
      <c r="A7" s="46" t="s">
        <v>33</v>
      </c>
      <c r="B7" s="46" t="s">
        <v>24</v>
      </c>
      <c r="C7" s="46" t="s">
        <v>5</v>
      </c>
      <c r="D7" s="46" t="s">
        <v>26</v>
      </c>
      <c r="E7" s="46" t="s">
        <v>6</v>
      </c>
      <c r="F7" s="46" t="s">
        <v>35</v>
      </c>
      <c r="G7" s="46" t="s">
        <v>8</v>
      </c>
    </row>
    <row r="8" spans="1:7" ht="12.75" customHeight="1" x14ac:dyDescent="0.25">
      <c r="A8" s="46"/>
      <c r="B8" s="46" t="s">
        <v>25</v>
      </c>
      <c r="C8" s="47" t="s">
        <v>43</v>
      </c>
      <c r="D8" s="46" t="s">
        <v>27</v>
      </c>
      <c r="E8" s="46"/>
      <c r="F8" s="46" t="s">
        <v>36</v>
      </c>
      <c r="G8" s="46" t="s">
        <v>7</v>
      </c>
    </row>
    <row r="9" spans="1:7" ht="6.95" customHeight="1" x14ac:dyDescent="0.25">
      <c r="A9" s="46"/>
      <c r="B9" s="46"/>
      <c r="C9" s="46"/>
      <c r="D9" s="46"/>
      <c r="E9" s="46"/>
      <c r="F9" s="46"/>
      <c r="G9" s="46"/>
    </row>
    <row r="10" spans="1:7" s="48" customFormat="1" ht="12.75" customHeight="1" x14ac:dyDescent="0.25">
      <c r="A10" s="30"/>
      <c r="B10" s="31" t="s">
        <v>53</v>
      </c>
      <c r="C10" s="32" t="s">
        <v>54</v>
      </c>
      <c r="D10" s="33"/>
      <c r="E10" s="34"/>
      <c r="F10" s="35"/>
      <c r="G10" s="36">
        <f>SUM(G11:G20)</f>
        <v>0</v>
      </c>
    </row>
    <row r="11" spans="1:7" ht="12.75" customHeight="1" x14ac:dyDescent="0.25">
      <c r="A11" s="6">
        <v>1</v>
      </c>
      <c r="B11" s="10" t="s">
        <v>53</v>
      </c>
      <c r="C11" s="11" t="s">
        <v>55</v>
      </c>
      <c r="D11" s="7">
        <f>D24</f>
        <v>192.4</v>
      </c>
      <c r="E11" s="8" t="s">
        <v>2</v>
      </c>
      <c r="F11" s="12"/>
      <c r="G11" s="9">
        <f t="shared" ref="G11:G20" si="0">D11*F11</f>
        <v>0</v>
      </c>
    </row>
    <row r="12" spans="1:7" ht="12.75" customHeight="1" x14ac:dyDescent="0.25">
      <c r="A12" s="6">
        <v>2</v>
      </c>
      <c r="B12" s="10" t="s">
        <v>53</v>
      </c>
      <c r="C12" s="11" t="s">
        <v>56</v>
      </c>
      <c r="D12" s="7">
        <f>D11</f>
        <v>192.4</v>
      </c>
      <c r="E12" s="8" t="s">
        <v>2</v>
      </c>
      <c r="F12" s="12"/>
      <c r="G12" s="9">
        <f t="shared" si="0"/>
        <v>0</v>
      </c>
    </row>
    <row r="13" spans="1:7" ht="12.75" customHeight="1" x14ac:dyDescent="0.25">
      <c r="A13" s="6">
        <v>3</v>
      </c>
      <c r="B13" s="10" t="s">
        <v>53</v>
      </c>
      <c r="C13" s="11" t="s">
        <v>57</v>
      </c>
      <c r="D13" s="7">
        <f>D11*0.023</f>
        <v>4.4252000000000002</v>
      </c>
      <c r="E13" s="8" t="s">
        <v>58</v>
      </c>
      <c r="F13" s="12"/>
      <c r="G13" s="9">
        <f t="shared" si="0"/>
        <v>0</v>
      </c>
    </row>
    <row r="14" spans="1:7" ht="12.75" customHeight="1" x14ac:dyDescent="0.25">
      <c r="A14" s="6">
        <v>4</v>
      </c>
      <c r="B14" s="10" t="s">
        <v>53</v>
      </c>
      <c r="C14" s="11" t="s">
        <v>59</v>
      </c>
      <c r="D14" s="7">
        <f>D13</f>
        <v>4.4252000000000002</v>
      </c>
      <c r="E14" s="8" t="s">
        <v>58</v>
      </c>
      <c r="F14" s="12"/>
      <c r="G14" s="9">
        <f t="shared" si="0"/>
        <v>0</v>
      </c>
    </row>
    <row r="15" spans="1:7" ht="12.75" customHeight="1" x14ac:dyDescent="0.25">
      <c r="A15" s="6">
        <v>5</v>
      </c>
      <c r="B15" s="10" t="s">
        <v>53</v>
      </c>
      <c r="C15" s="11" t="s">
        <v>60</v>
      </c>
      <c r="D15" s="7">
        <f>D14*19</f>
        <v>84.078800000000001</v>
      </c>
      <c r="E15" s="8" t="s">
        <v>58</v>
      </c>
      <c r="F15" s="12"/>
      <c r="G15" s="9">
        <f t="shared" si="0"/>
        <v>0</v>
      </c>
    </row>
    <row r="16" spans="1:7" ht="12.75" customHeight="1" x14ac:dyDescent="0.25">
      <c r="A16" s="6">
        <v>6</v>
      </c>
      <c r="B16" s="10" t="s">
        <v>53</v>
      </c>
      <c r="C16" s="11" t="s">
        <v>61</v>
      </c>
      <c r="D16" s="7">
        <f>D13</f>
        <v>4.4252000000000002</v>
      </c>
      <c r="E16" s="8" t="s">
        <v>58</v>
      </c>
      <c r="F16" s="12"/>
      <c r="G16" s="9">
        <f t="shared" si="0"/>
        <v>0</v>
      </c>
    </row>
    <row r="17" spans="1:7" ht="12.75" customHeight="1" x14ac:dyDescent="0.25">
      <c r="A17" s="6">
        <v>7</v>
      </c>
      <c r="B17" s="10" t="s">
        <v>53</v>
      </c>
      <c r="C17" s="11" t="s">
        <v>62</v>
      </c>
      <c r="D17" s="7">
        <f>D16</f>
        <v>4.4252000000000002</v>
      </c>
      <c r="E17" s="8" t="s">
        <v>58</v>
      </c>
      <c r="F17" s="12"/>
      <c r="G17" s="9">
        <f t="shared" si="0"/>
        <v>0</v>
      </c>
    </row>
    <row r="18" spans="1:7" ht="12.75" customHeight="1" x14ac:dyDescent="0.25">
      <c r="A18" s="6">
        <v>8</v>
      </c>
      <c r="B18" s="10" t="s">
        <v>53</v>
      </c>
      <c r="C18" s="11" t="s">
        <v>63</v>
      </c>
      <c r="D18" s="7">
        <f>D17</f>
        <v>4.4252000000000002</v>
      </c>
      <c r="E18" s="8" t="s">
        <v>58</v>
      </c>
      <c r="F18" s="12"/>
      <c r="G18" s="9">
        <f t="shared" si="0"/>
        <v>0</v>
      </c>
    </row>
    <row r="19" spans="1:7" ht="12.75" customHeight="1" x14ac:dyDescent="0.25">
      <c r="A19" s="6">
        <v>9</v>
      </c>
      <c r="B19" s="10" t="s">
        <v>53</v>
      </c>
      <c r="C19" s="11" t="s">
        <v>64</v>
      </c>
      <c r="D19" s="7">
        <f>D26/100*20</f>
        <v>29.5</v>
      </c>
      <c r="E19" s="8" t="s">
        <v>2</v>
      </c>
      <c r="F19" s="12"/>
      <c r="G19" s="9">
        <f t="shared" si="0"/>
        <v>0</v>
      </c>
    </row>
    <row r="20" spans="1:7" ht="12.75" customHeight="1" x14ac:dyDescent="0.25">
      <c r="A20" s="6">
        <v>10</v>
      </c>
      <c r="B20" s="10" t="s">
        <v>53</v>
      </c>
      <c r="C20" s="13" t="s">
        <v>88</v>
      </c>
      <c r="D20" s="14"/>
      <c r="E20" s="8" t="s">
        <v>18</v>
      </c>
      <c r="F20" s="12"/>
      <c r="G20" s="9">
        <f t="shared" si="0"/>
        <v>0</v>
      </c>
    </row>
    <row r="21" spans="1:7" ht="6.95" customHeight="1" x14ac:dyDescent="0.25">
      <c r="A21" s="46"/>
      <c r="B21" s="46"/>
      <c r="C21" s="46"/>
      <c r="D21" s="46"/>
      <c r="E21" s="46"/>
      <c r="F21" s="46"/>
      <c r="G21" s="46"/>
    </row>
    <row r="22" spans="1:7" s="48" customFormat="1" ht="12.75" customHeight="1" x14ac:dyDescent="0.25">
      <c r="A22" s="49"/>
      <c r="B22" s="31" t="s">
        <v>1</v>
      </c>
      <c r="C22" s="32" t="s">
        <v>9</v>
      </c>
      <c r="D22" s="33"/>
      <c r="E22" s="34"/>
      <c r="F22" s="41"/>
      <c r="G22" s="36">
        <f>SUM(G23:G34)</f>
        <v>0</v>
      </c>
    </row>
    <row r="23" spans="1:7" ht="12.75" customHeight="1" x14ac:dyDescent="0.25">
      <c r="A23" s="6">
        <v>11</v>
      </c>
      <c r="B23" s="10" t="s">
        <v>1</v>
      </c>
      <c r="C23" s="13" t="s">
        <v>34</v>
      </c>
      <c r="D23" s="7">
        <f>D26</f>
        <v>147.5</v>
      </c>
      <c r="E23" s="8" t="s">
        <v>2</v>
      </c>
      <c r="F23" s="64"/>
      <c r="G23" s="9">
        <f>D23*F23</f>
        <v>0</v>
      </c>
    </row>
    <row r="24" spans="1:7" ht="12.75" customHeight="1" x14ac:dyDescent="0.25">
      <c r="A24" s="6">
        <v>12</v>
      </c>
      <c r="B24" s="10" t="s">
        <v>1</v>
      </c>
      <c r="C24" s="13" t="s">
        <v>16</v>
      </c>
      <c r="D24" s="7">
        <f>D26+D28</f>
        <v>192.4</v>
      </c>
      <c r="E24" s="8" t="s">
        <v>2</v>
      </c>
      <c r="F24" s="64"/>
      <c r="G24" s="9">
        <f>D24*F24</f>
        <v>0</v>
      </c>
    </row>
    <row r="25" spans="1:7" ht="12.75" customHeight="1" x14ac:dyDescent="0.25">
      <c r="A25" s="15">
        <v>13</v>
      </c>
      <c r="B25" s="50" t="s">
        <v>17</v>
      </c>
      <c r="C25" s="23" t="s">
        <v>65</v>
      </c>
      <c r="D25" s="16">
        <f>D24*1.1</f>
        <v>211.64000000000001</v>
      </c>
      <c r="E25" s="17" t="s">
        <v>2</v>
      </c>
      <c r="F25" s="65"/>
      <c r="G25" s="26">
        <f t="shared" ref="G25:G45" si="1">D25*F25</f>
        <v>0</v>
      </c>
    </row>
    <row r="26" spans="1:7" ht="12.75" customHeight="1" x14ac:dyDescent="0.25">
      <c r="A26" s="6">
        <v>14</v>
      </c>
      <c r="B26" s="10" t="s">
        <v>1</v>
      </c>
      <c r="C26" s="13" t="s">
        <v>14</v>
      </c>
      <c r="D26" s="7">
        <v>147.5</v>
      </c>
      <c r="E26" s="8" t="s">
        <v>2</v>
      </c>
      <c r="F26" s="64"/>
      <c r="G26" s="9">
        <f>D26*F26</f>
        <v>0</v>
      </c>
    </row>
    <row r="27" spans="1:7" ht="12.75" customHeight="1" x14ac:dyDescent="0.25">
      <c r="A27" s="15">
        <v>15</v>
      </c>
      <c r="B27" s="50" t="s">
        <v>17</v>
      </c>
      <c r="C27" s="23" t="s">
        <v>39</v>
      </c>
      <c r="D27" s="16">
        <f>D26*1.15</f>
        <v>169.625</v>
      </c>
      <c r="E27" s="17" t="s">
        <v>2</v>
      </c>
      <c r="F27" s="65"/>
      <c r="G27" s="26">
        <f t="shared" ref="G27:G30" si="2">D27*F27</f>
        <v>0</v>
      </c>
    </row>
    <row r="28" spans="1:7" ht="12.75" customHeight="1" x14ac:dyDescent="0.25">
      <c r="A28" s="6">
        <v>16</v>
      </c>
      <c r="B28" s="10" t="s">
        <v>1</v>
      </c>
      <c r="C28" s="13" t="s">
        <v>15</v>
      </c>
      <c r="D28" s="7">
        <v>44.9</v>
      </c>
      <c r="E28" s="8" t="s">
        <v>2</v>
      </c>
      <c r="F28" s="64"/>
      <c r="G28" s="9">
        <f>D28*F28</f>
        <v>0</v>
      </c>
    </row>
    <row r="29" spans="1:7" ht="12.75" customHeight="1" x14ac:dyDescent="0.25">
      <c r="A29" s="15">
        <v>17</v>
      </c>
      <c r="B29" s="50" t="s">
        <v>17</v>
      </c>
      <c r="C29" s="23" t="s">
        <v>39</v>
      </c>
      <c r="D29" s="16">
        <f>D28*1.15</f>
        <v>51.634999999999991</v>
      </c>
      <c r="E29" s="17" t="s">
        <v>2</v>
      </c>
      <c r="F29" s="65"/>
      <c r="G29" s="26">
        <f t="shared" ref="G29" si="3">D29*F29</f>
        <v>0</v>
      </c>
    </row>
    <row r="30" spans="1:7" ht="12.75" customHeight="1" x14ac:dyDescent="0.25">
      <c r="A30" s="15">
        <v>18</v>
      </c>
      <c r="B30" s="50" t="s">
        <v>17</v>
      </c>
      <c r="C30" s="23" t="s">
        <v>19</v>
      </c>
      <c r="D30" s="16">
        <f>D26*4</f>
        <v>590</v>
      </c>
      <c r="E30" s="17" t="s">
        <v>0</v>
      </c>
      <c r="F30" s="65"/>
      <c r="G30" s="26">
        <f t="shared" si="2"/>
        <v>0</v>
      </c>
    </row>
    <row r="31" spans="1:7" ht="12.75" customHeight="1" x14ac:dyDescent="0.25">
      <c r="A31" s="6">
        <v>19</v>
      </c>
      <c r="B31" s="10" t="s">
        <v>1</v>
      </c>
      <c r="C31" s="13" t="s">
        <v>38</v>
      </c>
      <c r="D31" s="7">
        <v>1</v>
      </c>
      <c r="E31" s="8" t="s">
        <v>0</v>
      </c>
      <c r="F31" s="64"/>
      <c r="G31" s="9">
        <f>D31*F31</f>
        <v>0</v>
      </c>
    </row>
    <row r="32" spans="1:7" ht="12.75" customHeight="1" x14ac:dyDescent="0.25">
      <c r="A32" s="6">
        <v>20</v>
      </c>
      <c r="B32" s="10" t="s">
        <v>1</v>
      </c>
      <c r="C32" s="13" t="s">
        <v>22</v>
      </c>
      <c r="D32" s="7">
        <v>1</v>
      </c>
      <c r="E32" s="8" t="s">
        <v>0</v>
      </c>
      <c r="F32" s="64"/>
      <c r="G32" s="9">
        <f>D32*F32</f>
        <v>0</v>
      </c>
    </row>
    <row r="33" spans="1:7" ht="12.75" customHeight="1" x14ac:dyDescent="0.25">
      <c r="A33" s="15">
        <v>21</v>
      </c>
      <c r="B33" s="50" t="s">
        <v>17</v>
      </c>
      <c r="C33" s="23" t="s">
        <v>32</v>
      </c>
      <c r="D33" s="16">
        <v>20</v>
      </c>
      <c r="E33" s="17" t="s">
        <v>0</v>
      </c>
      <c r="F33" s="65"/>
      <c r="G33" s="26">
        <f t="shared" ref="G33" si="4">D33*F33</f>
        <v>0</v>
      </c>
    </row>
    <row r="34" spans="1:7" ht="12.75" customHeight="1" x14ac:dyDescent="0.25">
      <c r="A34" s="6">
        <v>22</v>
      </c>
      <c r="B34" s="10" t="s">
        <v>1</v>
      </c>
      <c r="C34" s="13" t="s">
        <v>87</v>
      </c>
      <c r="D34" s="14"/>
      <c r="E34" s="8" t="s">
        <v>18</v>
      </c>
      <c r="F34" s="64"/>
      <c r="G34" s="9">
        <f t="shared" si="1"/>
        <v>0</v>
      </c>
    </row>
    <row r="35" spans="1:7" ht="6.95" customHeight="1" x14ac:dyDescent="0.25">
      <c r="A35" s="6"/>
      <c r="B35" s="10"/>
      <c r="C35" s="13"/>
      <c r="D35" s="7"/>
      <c r="E35" s="8"/>
      <c r="F35" s="51"/>
      <c r="G35" s="9"/>
    </row>
    <row r="36" spans="1:7" s="48" customFormat="1" ht="12.75" customHeight="1" x14ac:dyDescent="0.25">
      <c r="A36" s="30"/>
      <c r="B36" s="31" t="s">
        <v>10</v>
      </c>
      <c r="C36" s="37" t="s">
        <v>3</v>
      </c>
      <c r="D36" s="38"/>
      <c r="E36" s="39"/>
      <c r="F36" s="52"/>
      <c r="G36" s="36">
        <f>SUM(G37:G45)</f>
        <v>0</v>
      </c>
    </row>
    <row r="37" spans="1:7" s="53" customFormat="1" ht="12.75" customHeight="1" x14ac:dyDescent="0.25">
      <c r="A37" s="6">
        <v>23</v>
      </c>
      <c r="B37" s="19" t="s">
        <v>10</v>
      </c>
      <c r="C37" s="13" t="s">
        <v>23</v>
      </c>
      <c r="D37" s="20">
        <f>SUM(D38:D40)</f>
        <v>105.2</v>
      </c>
      <c r="E37" s="13" t="s">
        <v>12</v>
      </c>
      <c r="F37" s="66"/>
      <c r="G37" s="9">
        <f t="shared" si="1"/>
        <v>0</v>
      </c>
    </row>
    <row r="38" spans="1:7" ht="12.75" customHeight="1" x14ac:dyDescent="0.25">
      <c r="A38" s="15">
        <v>24</v>
      </c>
      <c r="B38" s="50" t="s">
        <v>17</v>
      </c>
      <c r="C38" s="23" t="s">
        <v>81</v>
      </c>
      <c r="D38" s="16">
        <v>2</v>
      </c>
      <c r="E38" s="17" t="s">
        <v>12</v>
      </c>
      <c r="F38" s="65"/>
      <c r="G38" s="26">
        <f t="shared" si="1"/>
        <v>0</v>
      </c>
    </row>
    <row r="39" spans="1:7" ht="12.75" customHeight="1" x14ac:dyDescent="0.25">
      <c r="A39" s="15">
        <v>25</v>
      </c>
      <c r="B39" s="50" t="s">
        <v>17</v>
      </c>
      <c r="C39" s="23" t="s">
        <v>82</v>
      </c>
      <c r="D39" s="16">
        <v>52.6</v>
      </c>
      <c r="E39" s="17" t="s">
        <v>12</v>
      </c>
      <c r="F39" s="65"/>
      <c r="G39" s="26">
        <f t="shared" si="1"/>
        <v>0</v>
      </c>
    </row>
    <row r="40" spans="1:7" ht="12.75" customHeight="1" x14ac:dyDescent="0.25">
      <c r="A40" s="15">
        <v>26</v>
      </c>
      <c r="B40" s="50" t="s">
        <v>17</v>
      </c>
      <c r="C40" s="23" t="s">
        <v>84</v>
      </c>
      <c r="D40" s="16">
        <v>50.6</v>
      </c>
      <c r="E40" s="17" t="s">
        <v>12</v>
      </c>
      <c r="F40" s="65"/>
      <c r="G40" s="26">
        <f t="shared" si="1"/>
        <v>0</v>
      </c>
    </row>
    <row r="41" spans="1:7" ht="12.75" customHeight="1" x14ac:dyDescent="0.25">
      <c r="A41" s="15">
        <v>27</v>
      </c>
      <c r="B41" s="50" t="s">
        <v>17</v>
      </c>
      <c r="C41" s="23" t="s">
        <v>29</v>
      </c>
      <c r="D41" s="16">
        <v>1</v>
      </c>
      <c r="E41" s="17" t="s">
        <v>20</v>
      </c>
      <c r="F41" s="65"/>
      <c r="G41" s="26">
        <f t="shared" si="1"/>
        <v>0</v>
      </c>
    </row>
    <row r="42" spans="1:7" ht="12.75" customHeight="1" x14ac:dyDescent="0.25">
      <c r="A42" s="15">
        <v>28</v>
      </c>
      <c r="B42" s="50" t="s">
        <v>17</v>
      </c>
      <c r="C42" s="23" t="s">
        <v>30</v>
      </c>
      <c r="D42" s="16">
        <v>5</v>
      </c>
      <c r="E42" s="17" t="s">
        <v>0</v>
      </c>
      <c r="F42" s="65"/>
      <c r="G42" s="26">
        <f t="shared" si="1"/>
        <v>0</v>
      </c>
    </row>
    <row r="43" spans="1:7" ht="12.75" customHeight="1" x14ac:dyDescent="0.25">
      <c r="A43" s="6">
        <v>29</v>
      </c>
      <c r="B43" s="10" t="s">
        <v>1</v>
      </c>
      <c r="C43" s="13" t="s">
        <v>92</v>
      </c>
      <c r="D43" s="7">
        <v>1</v>
      </c>
      <c r="E43" s="8" t="s">
        <v>0</v>
      </c>
      <c r="F43" s="64"/>
      <c r="G43" s="9">
        <f>D43*F43</f>
        <v>0</v>
      </c>
    </row>
    <row r="44" spans="1:7" ht="12.75" customHeight="1" x14ac:dyDescent="0.25">
      <c r="A44" s="6">
        <v>30</v>
      </c>
      <c r="B44" s="10" t="s">
        <v>1</v>
      </c>
      <c r="C44" s="13" t="s">
        <v>93</v>
      </c>
      <c r="D44" s="7">
        <v>1</v>
      </c>
      <c r="E44" s="8" t="s">
        <v>0</v>
      </c>
      <c r="F44" s="64"/>
      <c r="G44" s="9">
        <f>D44*F44</f>
        <v>0</v>
      </c>
    </row>
    <row r="45" spans="1:7" ht="12.75" customHeight="1" x14ac:dyDescent="0.25">
      <c r="A45" s="6">
        <v>31</v>
      </c>
      <c r="B45" s="10" t="s">
        <v>10</v>
      </c>
      <c r="C45" s="13" t="s">
        <v>89</v>
      </c>
      <c r="D45" s="14"/>
      <c r="E45" s="8" t="s">
        <v>18</v>
      </c>
      <c r="F45" s="64"/>
      <c r="G45" s="9">
        <f t="shared" si="1"/>
        <v>0</v>
      </c>
    </row>
    <row r="46" spans="1:7" ht="6.95" customHeight="1" x14ac:dyDescent="0.25">
      <c r="A46" s="6"/>
      <c r="B46" s="10"/>
      <c r="C46" s="13"/>
      <c r="D46" s="7"/>
      <c r="E46" s="8"/>
      <c r="F46" s="51"/>
      <c r="G46" s="9"/>
    </row>
    <row r="47" spans="1:7" s="48" customFormat="1" ht="12.75" customHeight="1" x14ac:dyDescent="0.25">
      <c r="A47" s="30"/>
      <c r="B47" s="31" t="s">
        <v>66</v>
      </c>
      <c r="C47" s="37" t="s">
        <v>67</v>
      </c>
      <c r="D47" s="38"/>
      <c r="E47" s="39"/>
      <c r="F47" s="40"/>
      <c r="G47" s="36">
        <f>SUM(G48:G51)</f>
        <v>0</v>
      </c>
    </row>
    <row r="48" spans="1:7" ht="12.75" customHeight="1" x14ac:dyDescent="0.25">
      <c r="A48" s="6">
        <v>32</v>
      </c>
      <c r="B48" s="19" t="s">
        <v>66</v>
      </c>
      <c r="C48" s="13" t="s">
        <v>68</v>
      </c>
      <c r="D48" s="20">
        <f>D23</f>
        <v>147.5</v>
      </c>
      <c r="E48" s="13" t="s">
        <v>2</v>
      </c>
      <c r="F48" s="21"/>
      <c r="G48" s="9">
        <f t="shared" ref="G48:G50" si="5">D48*F48</f>
        <v>0</v>
      </c>
    </row>
    <row r="49" spans="1:7" ht="12.75" customHeight="1" x14ac:dyDescent="0.25">
      <c r="A49" s="6">
        <v>33</v>
      </c>
      <c r="B49" s="19" t="s">
        <v>66</v>
      </c>
      <c r="C49" s="13" t="s">
        <v>21</v>
      </c>
      <c r="D49" s="20">
        <f>D48</f>
        <v>147.5</v>
      </c>
      <c r="E49" s="13" t="s">
        <v>2</v>
      </c>
      <c r="F49" s="21"/>
      <c r="G49" s="9">
        <f t="shared" si="5"/>
        <v>0</v>
      </c>
    </row>
    <row r="50" spans="1:7" ht="12.75" customHeight="1" x14ac:dyDescent="0.25">
      <c r="A50" s="15">
        <v>34</v>
      </c>
      <c r="B50" s="22" t="s">
        <v>17</v>
      </c>
      <c r="C50" s="23" t="s">
        <v>69</v>
      </c>
      <c r="D50" s="24">
        <v>50</v>
      </c>
      <c r="E50" s="23" t="s">
        <v>0</v>
      </c>
      <c r="F50" s="25"/>
      <c r="G50" s="26">
        <f t="shared" si="5"/>
        <v>0</v>
      </c>
    </row>
    <row r="51" spans="1:7" ht="12.75" customHeight="1" x14ac:dyDescent="0.25">
      <c r="A51" s="6">
        <v>35</v>
      </c>
      <c r="B51" s="10" t="s">
        <v>66</v>
      </c>
      <c r="C51" s="13" t="s">
        <v>70</v>
      </c>
      <c r="D51" s="7">
        <f>D49</f>
        <v>147.5</v>
      </c>
      <c r="E51" s="8" t="s">
        <v>2</v>
      </c>
      <c r="F51" s="27"/>
      <c r="G51" s="9">
        <f>F51*D51</f>
        <v>0</v>
      </c>
    </row>
    <row r="52" spans="1:7" ht="6.95" customHeight="1" x14ac:dyDescent="0.25">
      <c r="A52" s="6"/>
      <c r="B52" s="10"/>
      <c r="C52" s="13"/>
      <c r="D52" s="7"/>
      <c r="E52" s="8"/>
      <c r="F52" s="28"/>
      <c r="G52" s="9"/>
    </row>
    <row r="53" spans="1:7" s="48" customFormat="1" ht="12.75" customHeight="1" x14ac:dyDescent="0.25">
      <c r="A53" s="30"/>
      <c r="B53" s="31" t="s">
        <v>71</v>
      </c>
      <c r="C53" s="37" t="s">
        <v>72</v>
      </c>
      <c r="D53" s="33"/>
      <c r="E53" s="34"/>
      <c r="F53" s="41"/>
      <c r="G53" s="36">
        <f>G54</f>
        <v>0</v>
      </c>
    </row>
    <row r="54" spans="1:7" ht="12.75" customHeight="1" x14ac:dyDescent="0.25">
      <c r="A54" s="6">
        <v>36</v>
      </c>
      <c r="B54" s="19"/>
      <c r="C54" s="13" t="s">
        <v>73</v>
      </c>
      <c r="D54" s="20">
        <v>12</v>
      </c>
      <c r="E54" s="13" t="s">
        <v>74</v>
      </c>
      <c r="F54" s="21"/>
      <c r="G54" s="9">
        <f t="shared" ref="G54" si="6">D54*F54</f>
        <v>0</v>
      </c>
    </row>
    <row r="55" spans="1:7" ht="6.95" customHeight="1" x14ac:dyDescent="0.25">
      <c r="A55" s="6"/>
      <c r="B55" s="19"/>
      <c r="C55" s="13"/>
      <c r="D55" s="20"/>
      <c r="E55" s="13"/>
      <c r="F55" s="29"/>
      <c r="G55" s="9"/>
    </row>
    <row r="56" spans="1:7" s="48" customFormat="1" ht="12.75" customHeight="1" x14ac:dyDescent="0.25">
      <c r="A56" s="30"/>
      <c r="B56" s="31" t="s">
        <v>75</v>
      </c>
      <c r="C56" s="37" t="s">
        <v>76</v>
      </c>
      <c r="D56" s="33"/>
      <c r="E56" s="34"/>
      <c r="F56" s="41"/>
      <c r="G56" s="36">
        <f>G57</f>
        <v>0</v>
      </c>
    </row>
    <row r="57" spans="1:7" ht="12.75" customHeight="1" x14ac:dyDescent="0.25">
      <c r="A57" s="6">
        <v>37</v>
      </c>
      <c r="B57" s="19"/>
      <c r="C57" s="13" t="s">
        <v>76</v>
      </c>
      <c r="D57" s="20">
        <v>1</v>
      </c>
      <c r="E57" s="13" t="s">
        <v>77</v>
      </c>
      <c r="F57" s="21"/>
      <c r="G57" s="9">
        <f t="shared" ref="G57" si="7">D57*F57</f>
        <v>0</v>
      </c>
    </row>
    <row r="58" spans="1:7" ht="6.95" customHeight="1" x14ac:dyDescent="0.25">
      <c r="A58" s="6"/>
      <c r="B58" s="10"/>
      <c r="C58" s="13"/>
      <c r="D58" s="7"/>
      <c r="E58" s="8"/>
      <c r="F58" s="28"/>
      <c r="G58" s="9"/>
    </row>
    <row r="59" spans="1:7" s="48" customFormat="1" ht="12.75" customHeight="1" x14ac:dyDescent="0.25">
      <c r="A59" s="30"/>
      <c r="B59" s="31" t="s">
        <v>78</v>
      </c>
      <c r="C59" s="37" t="s">
        <v>79</v>
      </c>
      <c r="D59" s="33"/>
      <c r="E59" s="34"/>
      <c r="F59" s="41"/>
      <c r="G59" s="36">
        <f>G60</f>
        <v>0</v>
      </c>
    </row>
    <row r="60" spans="1:7" ht="12.75" customHeight="1" x14ac:dyDescent="0.25">
      <c r="A60" s="6">
        <v>38</v>
      </c>
      <c r="B60" s="19"/>
      <c r="C60" s="13" t="s">
        <v>80</v>
      </c>
      <c r="D60" s="20">
        <v>1</v>
      </c>
      <c r="E60" s="13" t="s">
        <v>77</v>
      </c>
      <c r="F60" s="21"/>
      <c r="G60" s="9">
        <f t="shared" ref="G60" si="8">D60*F60</f>
        <v>0</v>
      </c>
    </row>
    <row r="61" spans="1:7" ht="6.95" customHeight="1" x14ac:dyDescent="0.25">
      <c r="A61" s="6"/>
      <c r="B61" s="10"/>
      <c r="C61" s="13"/>
      <c r="D61" s="7"/>
      <c r="E61" s="8"/>
      <c r="F61" s="28"/>
      <c r="G61" s="9"/>
    </row>
    <row r="62" spans="1:7" ht="12.75" customHeight="1" x14ac:dyDescent="0.25">
      <c r="A62" s="15"/>
      <c r="B62" s="50"/>
      <c r="C62" s="54" t="s">
        <v>11</v>
      </c>
      <c r="D62" s="16"/>
      <c r="E62" s="17"/>
      <c r="F62" s="18"/>
      <c r="G62" s="55">
        <f>G59+G56+G53+G47+G36+G22+G10</f>
        <v>0</v>
      </c>
    </row>
    <row r="63" spans="1:7" ht="12.75" customHeight="1" x14ac:dyDescent="0.25">
      <c r="A63" s="56"/>
      <c r="B63" s="57"/>
      <c r="C63" s="58"/>
      <c r="D63" s="59"/>
      <c r="E63" s="60"/>
      <c r="F63" s="61"/>
      <c r="G63" s="62"/>
    </row>
  </sheetData>
  <sheetProtection algorithmName="SHA-512" hashValue="qIzH2tmJbraBZHKiqP8dS5RNjAbzX86PGD0syp2FNovQAE1YEXaFPuXui9R6/MZaYM7yNdsCFUH18g3fNl8RsA==" saltValue="8Bru/enT6n9k6SRIz+K9Ig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showRuler="0" zoomScale="140" zoomScaleNormal="140" zoomScalePageLayoutView="120" workbookViewId="0">
      <selection activeCell="C4" sqref="C4"/>
    </sheetView>
  </sheetViews>
  <sheetFormatPr defaultRowHeight="12.75" customHeight="1" x14ac:dyDescent="0.25"/>
  <cols>
    <col min="1" max="1" width="4.7109375" style="43" customWidth="1"/>
    <col min="2" max="2" width="6.140625" style="42" bestFit="1" customWidth="1"/>
    <col min="3" max="3" width="62.85546875" style="42" customWidth="1"/>
    <col min="4" max="4" width="7.28515625" style="42" bestFit="1" customWidth="1"/>
    <col min="5" max="5" width="3.42578125" style="42" bestFit="1" customWidth="1"/>
    <col min="6" max="6" width="9.42578125" style="63" bestFit="1" customWidth="1"/>
    <col min="7" max="7" width="9.5703125" style="42" bestFit="1" customWidth="1"/>
    <col min="8" max="16384" width="9.140625" style="42"/>
  </cols>
  <sheetData>
    <row r="1" spans="1:7" ht="21" x14ac:dyDescent="0.25">
      <c r="A1" s="67" t="s">
        <v>4</v>
      </c>
      <c r="B1" s="67"/>
      <c r="C1" s="67"/>
      <c r="D1" s="67"/>
      <c r="E1" s="67"/>
      <c r="F1" s="67"/>
      <c r="G1" s="67"/>
    </row>
    <row r="2" spans="1:7" ht="15" x14ac:dyDescent="0.25">
      <c r="A2" s="68" t="s">
        <v>45</v>
      </c>
      <c r="B2" s="68"/>
      <c r="C2" s="68"/>
      <c r="D2" s="68"/>
      <c r="E2" s="68"/>
      <c r="F2" s="68"/>
      <c r="G2" s="68"/>
    </row>
    <row r="3" spans="1:7" ht="12.75" customHeight="1" x14ac:dyDescent="0.25">
      <c r="A3" s="69" t="s">
        <v>46</v>
      </c>
      <c r="B3" s="69"/>
      <c r="C3" s="1" t="s">
        <v>47</v>
      </c>
      <c r="D3" s="2"/>
      <c r="E3" s="1"/>
      <c r="F3" s="3"/>
      <c r="G3" s="4"/>
    </row>
    <row r="4" spans="1:7" ht="12.75" customHeight="1" x14ac:dyDescent="0.25">
      <c r="A4" s="69" t="s">
        <v>48</v>
      </c>
      <c r="B4" s="69"/>
      <c r="C4" s="5"/>
      <c r="D4" s="1" t="s">
        <v>49</v>
      </c>
      <c r="E4" s="70"/>
      <c r="F4" s="70"/>
      <c r="G4" s="70"/>
    </row>
    <row r="5" spans="1:7" ht="12.75" customHeight="1" x14ac:dyDescent="0.25">
      <c r="A5" s="69" t="s">
        <v>50</v>
      </c>
      <c r="B5" s="69"/>
      <c r="C5" s="1" t="s">
        <v>51</v>
      </c>
      <c r="D5" s="1" t="s">
        <v>52</v>
      </c>
      <c r="E5" s="70"/>
      <c r="F5" s="70"/>
      <c r="G5" s="70"/>
    </row>
    <row r="6" spans="1:7" ht="6.95" customHeight="1" x14ac:dyDescent="0.25">
      <c r="B6" s="44"/>
      <c r="C6" s="45"/>
      <c r="D6" s="45"/>
      <c r="E6" s="45"/>
      <c r="F6" s="44"/>
      <c r="G6" s="45"/>
    </row>
    <row r="7" spans="1:7" ht="12.75" customHeight="1" x14ac:dyDescent="0.25">
      <c r="A7" s="46" t="s">
        <v>33</v>
      </c>
      <c r="B7" s="46" t="s">
        <v>24</v>
      </c>
      <c r="C7" s="46" t="s">
        <v>5</v>
      </c>
      <c r="D7" s="46" t="s">
        <v>26</v>
      </c>
      <c r="E7" s="46" t="s">
        <v>6</v>
      </c>
      <c r="F7" s="46" t="s">
        <v>35</v>
      </c>
      <c r="G7" s="46" t="s">
        <v>8</v>
      </c>
    </row>
    <row r="8" spans="1:7" ht="12.75" customHeight="1" x14ac:dyDescent="0.25">
      <c r="A8" s="46"/>
      <c r="B8" s="46" t="s">
        <v>25</v>
      </c>
      <c r="C8" s="47" t="s">
        <v>44</v>
      </c>
      <c r="D8" s="46" t="s">
        <v>27</v>
      </c>
      <c r="E8" s="46"/>
      <c r="F8" s="46" t="s">
        <v>36</v>
      </c>
      <c r="G8" s="46" t="s">
        <v>7</v>
      </c>
    </row>
    <row r="9" spans="1:7" ht="6.95" customHeight="1" x14ac:dyDescent="0.25">
      <c r="A9" s="46"/>
      <c r="B9" s="46"/>
      <c r="C9" s="46"/>
      <c r="D9" s="46"/>
      <c r="E9" s="46"/>
      <c r="F9" s="46"/>
      <c r="G9" s="46"/>
    </row>
    <row r="10" spans="1:7" s="48" customFormat="1" ht="12.75" customHeight="1" x14ac:dyDescent="0.25">
      <c r="A10" s="30"/>
      <c r="B10" s="31" t="s">
        <v>53</v>
      </c>
      <c r="C10" s="32" t="s">
        <v>54</v>
      </c>
      <c r="D10" s="33"/>
      <c r="E10" s="34"/>
      <c r="F10" s="35"/>
      <c r="G10" s="36">
        <f>SUM(G11:G20)</f>
        <v>0</v>
      </c>
    </row>
    <row r="11" spans="1:7" ht="12.75" customHeight="1" x14ac:dyDescent="0.25">
      <c r="A11" s="6">
        <v>1</v>
      </c>
      <c r="B11" s="10" t="s">
        <v>53</v>
      </c>
      <c r="C11" s="11" t="s">
        <v>55</v>
      </c>
      <c r="D11" s="7">
        <f>D24</f>
        <v>316.52</v>
      </c>
      <c r="E11" s="8" t="s">
        <v>2</v>
      </c>
      <c r="F11" s="12"/>
      <c r="G11" s="9">
        <f t="shared" ref="G11:G20" si="0">D11*F11</f>
        <v>0</v>
      </c>
    </row>
    <row r="12" spans="1:7" ht="12.75" customHeight="1" x14ac:dyDescent="0.25">
      <c r="A12" s="6">
        <v>2</v>
      </c>
      <c r="B12" s="10" t="s">
        <v>53</v>
      </c>
      <c r="C12" s="11" t="s">
        <v>56</v>
      </c>
      <c r="D12" s="7">
        <f>D11</f>
        <v>316.52</v>
      </c>
      <c r="E12" s="8" t="s">
        <v>2</v>
      </c>
      <c r="F12" s="12"/>
      <c r="G12" s="9">
        <f t="shared" si="0"/>
        <v>0</v>
      </c>
    </row>
    <row r="13" spans="1:7" ht="12.75" customHeight="1" x14ac:dyDescent="0.25">
      <c r="A13" s="6">
        <v>3</v>
      </c>
      <c r="B13" s="10" t="s">
        <v>53</v>
      </c>
      <c r="C13" s="11" t="s">
        <v>57</v>
      </c>
      <c r="D13" s="7">
        <f>D11*0.023</f>
        <v>7.2799599999999991</v>
      </c>
      <c r="E13" s="8" t="s">
        <v>58</v>
      </c>
      <c r="F13" s="12"/>
      <c r="G13" s="9">
        <f t="shared" si="0"/>
        <v>0</v>
      </c>
    </row>
    <row r="14" spans="1:7" ht="12.75" customHeight="1" x14ac:dyDescent="0.25">
      <c r="A14" s="6">
        <v>4</v>
      </c>
      <c r="B14" s="10" t="s">
        <v>53</v>
      </c>
      <c r="C14" s="11" t="s">
        <v>59</v>
      </c>
      <c r="D14" s="7">
        <f>D13</f>
        <v>7.2799599999999991</v>
      </c>
      <c r="E14" s="8" t="s">
        <v>58</v>
      </c>
      <c r="F14" s="12"/>
      <c r="G14" s="9">
        <f t="shared" si="0"/>
        <v>0</v>
      </c>
    </row>
    <row r="15" spans="1:7" ht="12.75" customHeight="1" x14ac:dyDescent="0.25">
      <c r="A15" s="6">
        <v>5</v>
      </c>
      <c r="B15" s="10" t="s">
        <v>53</v>
      </c>
      <c r="C15" s="11" t="s">
        <v>60</v>
      </c>
      <c r="D15" s="7">
        <f>D14*19</f>
        <v>138.31923999999998</v>
      </c>
      <c r="E15" s="8" t="s">
        <v>58</v>
      </c>
      <c r="F15" s="12"/>
      <c r="G15" s="9">
        <f t="shared" si="0"/>
        <v>0</v>
      </c>
    </row>
    <row r="16" spans="1:7" ht="12.75" customHeight="1" x14ac:dyDescent="0.25">
      <c r="A16" s="6">
        <v>6</v>
      </c>
      <c r="B16" s="10" t="s">
        <v>53</v>
      </c>
      <c r="C16" s="11" t="s">
        <v>61</v>
      </c>
      <c r="D16" s="7">
        <f>D13</f>
        <v>7.2799599999999991</v>
      </c>
      <c r="E16" s="8" t="s">
        <v>58</v>
      </c>
      <c r="F16" s="12"/>
      <c r="G16" s="9">
        <f t="shared" si="0"/>
        <v>0</v>
      </c>
    </row>
    <row r="17" spans="1:7" ht="12.75" customHeight="1" x14ac:dyDescent="0.25">
      <c r="A17" s="6">
        <v>7</v>
      </c>
      <c r="B17" s="10" t="s">
        <v>53</v>
      </c>
      <c r="C17" s="11" t="s">
        <v>62</v>
      </c>
      <c r="D17" s="7">
        <f>D16</f>
        <v>7.2799599999999991</v>
      </c>
      <c r="E17" s="8" t="s">
        <v>58</v>
      </c>
      <c r="F17" s="12"/>
      <c r="G17" s="9">
        <f t="shared" si="0"/>
        <v>0</v>
      </c>
    </row>
    <row r="18" spans="1:7" ht="12.75" customHeight="1" x14ac:dyDescent="0.25">
      <c r="A18" s="6">
        <v>8</v>
      </c>
      <c r="B18" s="10" t="s">
        <v>53</v>
      </c>
      <c r="C18" s="11" t="s">
        <v>63</v>
      </c>
      <c r="D18" s="7">
        <f>D17</f>
        <v>7.2799599999999991</v>
      </c>
      <c r="E18" s="8" t="s">
        <v>58</v>
      </c>
      <c r="F18" s="12"/>
      <c r="G18" s="9">
        <f t="shared" si="0"/>
        <v>0</v>
      </c>
    </row>
    <row r="19" spans="1:7" ht="12.75" customHeight="1" x14ac:dyDescent="0.25">
      <c r="A19" s="6">
        <v>9</v>
      </c>
      <c r="B19" s="10" t="s">
        <v>53</v>
      </c>
      <c r="C19" s="11" t="s">
        <v>64</v>
      </c>
      <c r="D19" s="7">
        <f>D26/100*20</f>
        <v>43.44</v>
      </c>
      <c r="E19" s="8" t="s">
        <v>2</v>
      </c>
      <c r="F19" s="12"/>
      <c r="G19" s="9">
        <f t="shared" si="0"/>
        <v>0</v>
      </c>
    </row>
    <row r="20" spans="1:7" ht="12.75" customHeight="1" x14ac:dyDescent="0.25">
      <c r="A20" s="6">
        <v>10</v>
      </c>
      <c r="B20" s="10" t="s">
        <v>53</v>
      </c>
      <c r="C20" s="13" t="s">
        <v>88</v>
      </c>
      <c r="D20" s="14"/>
      <c r="E20" s="8" t="s">
        <v>18</v>
      </c>
      <c r="F20" s="12"/>
      <c r="G20" s="9">
        <f t="shared" si="0"/>
        <v>0</v>
      </c>
    </row>
    <row r="21" spans="1:7" ht="6.95" customHeight="1" x14ac:dyDescent="0.25">
      <c r="A21" s="46"/>
      <c r="B21" s="46"/>
      <c r="C21" s="46"/>
      <c r="D21" s="46"/>
      <c r="E21" s="46"/>
      <c r="F21" s="46"/>
      <c r="G21" s="46"/>
    </row>
    <row r="22" spans="1:7" s="48" customFormat="1" ht="12.75" customHeight="1" x14ac:dyDescent="0.25">
      <c r="A22" s="49"/>
      <c r="B22" s="31" t="s">
        <v>1</v>
      </c>
      <c r="C22" s="32" t="s">
        <v>9</v>
      </c>
      <c r="D22" s="33"/>
      <c r="E22" s="34"/>
      <c r="F22" s="41"/>
      <c r="G22" s="36">
        <f>SUM(G23:G34)</f>
        <v>0</v>
      </c>
    </row>
    <row r="23" spans="1:7" ht="12.75" customHeight="1" x14ac:dyDescent="0.25">
      <c r="A23" s="6">
        <v>11</v>
      </c>
      <c r="B23" s="10" t="s">
        <v>1</v>
      </c>
      <c r="C23" s="13" t="s">
        <v>34</v>
      </c>
      <c r="D23" s="7">
        <f>D26</f>
        <v>217.2</v>
      </c>
      <c r="E23" s="8" t="s">
        <v>2</v>
      </c>
      <c r="F23" s="64"/>
      <c r="G23" s="9">
        <f>D23*F23</f>
        <v>0</v>
      </c>
    </row>
    <row r="24" spans="1:7" ht="12.75" customHeight="1" x14ac:dyDescent="0.25">
      <c r="A24" s="6">
        <v>12</v>
      </c>
      <c r="B24" s="10" t="s">
        <v>1</v>
      </c>
      <c r="C24" s="13" t="s">
        <v>16</v>
      </c>
      <c r="D24" s="7">
        <f>D26+D28</f>
        <v>316.52</v>
      </c>
      <c r="E24" s="8" t="s">
        <v>2</v>
      </c>
      <c r="F24" s="64"/>
      <c r="G24" s="9">
        <f>D24*F24</f>
        <v>0</v>
      </c>
    </row>
    <row r="25" spans="1:7" ht="12.75" customHeight="1" x14ac:dyDescent="0.25">
      <c r="A25" s="15">
        <v>13</v>
      </c>
      <c r="B25" s="50" t="s">
        <v>17</v>
      </c>
      <c r="C25" s="23" t="s">
        <v>65</v>
      </c>
      <c r="D25" s="16">
        <f>D24*1.1</f>
        <v>348.17200000000003</v>
      </c>
      <c r="E25" s="17" t="s">
        <v>2</v>
      </c>
      <c r="F25" s="65"/>
      <c r="G25" s="26">
        <f t="shared" ref="G25:G46" si="1">D25*F25</f>
        <v>0</v>
      </c>
    </row>
    <row r="26" spans="1:7" ht="12.75" customHeight="1" x14ac:dyDescent="0.25">
      <c r="A26" s="6">
        <v>14</v>
      </c>
      <c r="B26" s="10" t="s">
        <v>1</v>
      </c>
      <c r="C26" s="13" t="s">
        <v>14</v>
      </c>
      <c r="D26" s="7">
        <v>217.2</v>
      </c>
      <c r="E26" s="8" t="s">
        <v>2</v>
      </c>
      <c r="F26" s="64"/>
      <c r="G26" s="9">
        <f>D26*F26</f>
        <v>0</v>
      </c>
    </row>
    <row r="27" spans="1:7" ht="12.75" customHeight="1" x14ac:dyDescent="0.25">
      <c r="A27" s="15">
        <v>15</v>
      </c>
      <c r="B27" s="50" t="s">
        <v>17</v>
      </c>
      <c r="C27" s="23" t="s">
        <v>39</v>
      </c>
      <c r="D27" s="16">
        <f>D26*1.15</f>
        <v>249.77999999999997</v>
      </c>
      <c r="E27" s="17" t="s">
        <v>2</v>
      </c>
      <c r="F27" s="65"/>
      <c r="G27" s="26">
        <f t="shared" ref="G27:G30" si="2">D27*F27</f>
        <v>0</v>
      </c>
    </row>
    <row r="28" spans="1:7" ht="12.75" customHeight="1" x14ac:dyDescent="0.25">
      <c r="A28" s="6">
        <v>16</v>
      </c>
      <c r="B28" s="10" t="s">
        <v>1</v>
      </c>
      <c r="C28" s="13" t="s">
        <v>15</v>
      </c>
      <c r="D28" s="7">
        <v>99.32</v>
      </c>
      <c r="E28" s="8" t="s">
        <v>2</v>
      </c>
      <c r="F28" s="64"/>
      <c r="G28" s="9">
        <f>D28*F28</f>
        <v>0</v>
      </c>
    </row>
    <row r="29" spans="1:7" ht="12.75" customHeight="1" x14ac:dyDescent="0.25">
      <c r="A29" s="15">
        <v>17</v>
      </c>
      <c r="B29" s="50" t="s">
        <v>17</v>
      </c>
      <c r="C29" s="23" t="s">
        <v>39</v>
      </c>
      <c r="D29" s="16">
        <f>D28*1.15</f>
        <v>114.21799999999999</v>
      </c>
      <c r="E29" s="17" t="s">
        <v>2</v>
      </c>
      <c r="F29" s="65"/>
      <c r="G29" s="26">
        <f t="shared" ref="G29" si="3">D29*F29</f>
        <v>0</v>
      </c>
    </row>
    <row r="30" spans="1:7" ht="12.75" customHeight="1" x14ac:dyDescent="0.25">
      <c r="A30" s="15">
        <v>18</v>
      </c>
      <c r="B30" s="50" t="s">
        <v>17</v>
      </c>
      <c r="C30" s="23" t="s">
        <v>19</v>
      </c>
      <c r="D30" s="16">
        <f>D26*4</f>
        <v>868.8</v>
      </c>
      <c r="E30" s="17" t="s">
        <v>0</v>
      </c>
      <c r="F30" s="65"/>
      <c r="G30" s="26">
        <f t="shared" si="2"/>
        <v>0</v>
      </c>
    </row>
    <row r="31" spans="1:7" ht="12.75" customHeight="1" x14ac:dyDescent="0.25">
      <c r="A31" s="6">
        <v>19</v>
      </c>
      <c r="B31" s="10" t="s">
        <v>1</v>
      </c>
      <c r="C31" s="13" t="s">
        <v>38</v>
      </c>
      <c r="D31" s="7">
        <v>1</v>
      </c>
      <c r="E31" s="8" t="s">
        <v>0</v>
      </c>
      <c r="F31" s="64"/>
      <c r="G31" s="9">
        <f>D31*F31</f>
        <v>0</v>
      </c>
    </row>
    <row r="32" spans="1:7" ht="12.75" customHeight="1" x14ac:dyDescent="0.25">
      <c r="A32" s="6">
        <v>20</v>
      </c>
      <c r="B32" s="10" t="s">
        <v>1</v>
      </c>
      <c r="C32" s="13" t="s">
        <v>22</v>
      </c>
      <c r="D32" s="7">
        <v>2</v>
      </c>
      <c r="E32" s="8" t="s">
        <v>0</v>
      </c>
      <c r="F32" s="64"/>
      <c r="G32" s="9">
        <f>D32*F32</f>
        <v>0</v>
      </c>
    </row>
    <row r="33" spans="1:7" ht="12.75" customHeight="1" x14ac:dyDescent="0.25">
      <c r="A33" s="15">
        <v>21</v>
      </c>
      <c r="B33" s="50" t="s">
        <v>17</v>
      </c>
      <c r="C33" s="23" t="s">
        <v>32</v>
      </c>
      <c r="D33" s="16">
        <v>30</v>
      </c>
      <c r="E33" s="17" t="s">
        <v>0</v>
      </c>
      <c r="F33" s="65"/>
      <c r="G33" s="26">
        <f t="shared" ref="G33" si="4">D33*F33</f>
        <v>0</v>
      </c>
    </row>
    <row r="34" spans="1:7" ht="12.75" customHeight="1" x14ac:dyDescent="0.25">
      <c r="A34" s="6">
        <v>22</v>
      </c>
      <c r="B34" s="10" t="s">
        <v>1</v>
      </c>
      <c r="C34" s="13" t="s">
        <v>87</v>
      </c>
      <c r="D34" s="14"/>
      <c r="E34" s="8" t="s">
        <v>18</v>
      </c>
      <c r="F34" s="64"/>
      <c r="G34" s="9">
        <f t="shared" si="1"/>
        <v>0</v>
      </c>
    </row>
    <row r="35" spans="1:7" ht="6.95" customHeight="1" x14ac:dyDescent="0.25">
      <c r="A35" s="6"/>
      <c r="B35" s="10"/>
      <c r="C35" s="13"/>
      <c r="D35" s="7"/>
      <c r="E35" s="8"/>
      <c r="F35" s="51"/>
      <c r="G35" s="9"/>
    </row>
    <row r="36" spans="1:7" s="48" customFormat="1" ht="12.75" customHeight="1" x14ac:dyDescent="0.25">
      <c r="A36" s="30"/>
      <c r="B36" s="31" t="s">
        <v>10</v>
      </c>
      <c r="C36" s="37" t="s">
        <v>3</v>
      </c>
      <c r="D36" s="38"/>
      <c r="E36" s="39"/>
      <c r="F36" s="52"/>
      <c r="G36" s="36">
        <f>SUM(G37:G46)</f>
        <v>0</v>
      </c>
    </row>
    <row r="37" spans="1:7" s="53" customFormat="1" ht="12.75" customHeight="1" x14ac:dyDescent="0.25">
      <c r="A37" s="6">
        <v>23</v>
      </c>
      <c r="B37" s="19" t="s">
        <v>10</v>
      </c>
      <c r="C37" s="13" t="s">
        <v>23</v>
      </c>
      <c r="D37" s="20">
        <f>SUM(D38:D41)</f>
        <v>188.4</v>
      </c>
      <c r="E37" s="13" t="s">
        <v>12</v>
      </c>
      <c r="F37" s="66"/>
      <c r="G37" s="9">
        <f t="shared" si="1"/>
        <v>0</v>
      </c>
    </row>
    <row r="38" spans="1:7" ht="12.75" customHeight="1" x14ac:dyDescent="0.25">
      <c r="A38" s="15">
        <v>24</v>
      </c>
      <c r="B38" s="50" t="s">
        <v>17</v>
      </c>
      <c r="C38" s="23" t="s">
        <v>28</v>
      </c>
      <c r="D38" s="16">
        <v>3</v>
      </c>
      <c r="E38" s="17" t="s">
        <v>12</v>
      </c>
      <c r="F38" s="65"/>
      <c r="G38" s="26">
        <f t="shared" si="1"/>
        <v>0</v>
      </c>
    </row>
    <row r="39" spans="1:7" ht="12.75" customHeight="1" x14ac:dyDescent="0.25">
      <c r="A39" s="15">
        <v>25</v>
      </c>
      <c r="B39" s="50" t="s">
        <v>17</v>
      </c>
      <c r="C39" s="23" t="s">
        <v>13</v>
      </c>
      <c r="D39" s="16">
        <v>97.2</v>
      </c>
      <c r="E39" s="17" t="s">
        <v>12</v>
      </c>
      <c r="F39" s="65"/>
      <c r="G39" s="26">
        <f t="shared" si="1"/>
        <v>0</v>
      </c>
    </row>
    <row r="40" spans="1:7" ht="12.75" customHeight="1" x14ac:dyDescent="0.25">
      <c r="A40" s="15">
        <v>26</v>
      </c>
      <c r="B40" s="50" t="s">
        <v>17</v>
      </c>
      <c r="C40" s="23" t="s">
        <v>31</v>
      </c>
      <c r="D40" s="16">
        <v>24</v>
      </c>
      <c r="E40" s="17" t="s">
        <v>12</v>
      </c>
      <c r="F40" s="65"/>
      <c r="G40" s="26">
        <f t="shared" ref="G40" si="5">D40*F40</f>
        <v>0</v>
      </c>
    </row>
    <row r="41" spans="1:7" ht="12.75" customHeight="1" x14ac:dyDescent="0.25">
      <c r="A41" s="15">
        <v>27</v>
      </c>
      <c r="B41" s="50" t="s">
        <v>17</v>
      </c>
      <c r="C41" s="23" t="s">
        <v>40</v>
      </c>
      <c r="D41" s="16">
        <v>64.2</v>
      </c>
      <c r="E41" s="17" t="s">
        <v>12</v>
      </c>
      <c r="F41" s="65"/>
      <c r="G41" s="26">
        <f t="shared" si="1"/>
        <v>0</v>
      </c>
    </row>
    <row r="42" spans="1:7" ht="12.75" customHeight="1" x14ac:dyDescent="0.25">
      <c r="A42" s="15">
        <v>28</v>
      </c>
      <c r="B42" s="50" t="s">
        <v>17</v>
      </c>
      <c r="C42" s="23" t="s">
        <v>29</v>
      </c>
      <c r="D42" s="16">
        <v>1</v>
      </c>
      <c r="E42" s="17" t="s">
        <v>20</v>
      </c>
      <c r="F42" s="65"/>
      <c r="G42" s="26">
        <f t="shared" si="1"/>
        <v>0</v>
      </c>
    </row>
    <row r="43" spans="1:7" ht="12.75" customHeight="1" x14ac:dyDescent="0.25">
      <c r="A43" s="15">
        <v>29</v>
      </c>
      <c r="B43" s="50" t="s">
        <v>17</v>
      </c>
      <c r="C43" s="23" t="s">
        <v>30</v>
      </c>
      <c r="D43" s="16">
        <v>2</v>
      </c>
      <c r="E43" s="17" t="s">
        <v>0</v>
      </c>
      <c r="F43" s="65"/>
      <c r="G43" s="26">
        <f t="shared" si="1"/>
        <v>0</v>
      </c>
    </row>
    <row r="44" spans="1:7" ht="12.75" customHeight="1" x14ac:dyDescent="0.25">
      <c r="A44" s="6">
        <v>30</v>
      </c>
      <c r="B44" s="10" t="s">
        <v>1</v>
      </c>
      <c r="C44" s="13" t="s">
        <v>94</v>
      </c>
      <c r="D44" s="7">
        <v>1</v>
      </c>
      <c r="E44" s="8" t="s">
        <v>0</v>
      </c>
      <c r="F44" s="64"/>
      <c r="G44" s="9">
        <f>D44*F44</f>
        <v>0</v>
      </c>
    </row>
    <row r="45" spans="1:7" ht="12.75" customHeight="1" x14ac:dyDescent="0.25">
      <c r="A45" s="6">
        <v>31</v>
      </c>
      <c r="B45" s="10" t="s">
        <v>1</v>
      </c>
      <c r="C45" s="13" t="s">
        <v>95</v>
      </c>
      <c r="D45" s="7">
        <v>3</v>
      </c>
      <c r="E45" s="8" t="s">
        <v>0</v>
      </c>
      <c r="F45" s="64"/>
      <c r="G45" s="9">
        <f>D45*F45</f>
        <v>0</v>
      </c>
    </row>
    <row r="46" spans="1:7" ht="12.75" customHeight="1" x14ac:dyDescent="0.25">
      <c r="A46" s="6">
        <v>32</v>
      </c>
      <c r="B46" s="10" t="s">
        <v>10</v>
      </c>
      <c r="C46" s="13" t="s">
        <v>89</v>
      </c>
      <c r="D46" s="14"/>
      <c r="E46" s="8" t="s">
        <v>18</v>
      </c>
      <c r="F46" s="64"/>
      <c r="G46" s="9">
        <f t="shared" si="1"/>
        <v>0</v>
      </c>
    </row>
    <row r="47" spans="1:7" ht="6.95" customHeight="1" x14ac:dyDescent="0.25">
      <c r="A47" s="6"/>
      <c r="B47" s="10"/>
      <c r="C47" s="13"/>
      <c r="D47" s="7"/>
      <c r="E47" s="8"/>
      <c r="F47" s="51"/>
      <c r="G47" s="9"/>
    </row>
    <row r="48" spans="1:7" s="48" customFormat="1" ht="12.75" customHeight="1" x14ac:dyDescent="0.25">
      <c r="A48" s="30"/>
      <c r="B48" s="31" t="s">
        <v>66</v>
      </c>
      <c r="C48" s="37" t="s">
        <v>67</v>
      </c>
      <c r="D48" s="38"/>
      <c r="E48" s="39"/>
      <c r="F48" s="40"/>
      <c r="G48" s="36">
        <f>SUM(G49:G51)</f>
        <v>0</v>
      </c>
    </row>
    <row r="49" spans="1:7" ht="12.75" customHeight="1" x14ac:dyDescent="0.25">
      <c r="A49" s="6">
        <v>33</v>
      </c>
      <c r="B49" s="19" t="s">
        <v>66</v>
      </c>
      <c r="C49" s="13" t="s">
        <v>68</v>
      </c>
      <c r="D49" s="20">
        <f>D23</f>
        <v>217.2</v>
      </c>
      <c r="E49" s="13" t="s">
        <v>2</v>
      </c>
      <c r="F49" s="21"/>
      <c r="G49" s="9">
        <f t="shared" ref="G49:G50" si="6">D49*F49</f>
        <v>0</v>
      </c>
    </row>
    <row r="50" spans="1:7" ht="12.75" customHeight="1" x14ac:dyDescent="0.25">
      <c r="A50" s="6">
        <v>34</v>
      </c>
      <c r="B50" s="19" t="s">
        <v>66</v>
      </c>
      <c r="C50" s="13" t="s">
        <v>21</v>
      </c>
      <c r="D50" s="20">
        <f>D49</f>
        <v>217.2</v>
      </c>
      <c r="E50" s="13" t="s">
        <v>2</v>
      </c>
      <c r="F50" s="21"/>
      <c r="G50" s="9">
        <f t="shared" si="6"/>
        <v>0</v>
      </c>
    </row>
    <row r="51" spans="1:7" ht="12.75" customHeight="1" x14ac:dyDescent="0.25">
      <c r="A51" s="6">
        <v>35</v>
      </c>
      <c r="B51" s="10" t="s">
        <v>66</v>
      </c>
      <c r="C51" s="13" t="s">
        <v>70</v>
      </c>
      <c r="D51" s="7">
        <f>D50</f>
        <v>217.2</v>
      </c>
      <c r="E51" s="8" t="s">
        <v>2</v>
      </c>
      <c r="F51" s="27"/>
      <c r="G51" s="9">
        <f>F51*D51</f>
        <v>0</v>
      </c>
    </row>
    <row r="52" spans="1:7" ht="6.95" customHeight="1" x14ac:dyDescent="0.25">
      <c r="A52" s="6"/>
      <c r="B52" s="10"/>
      <c r="C52" s="13"/>
      <c r="D52" s="7"/>
      <c r="E52" s="8"/>
      <c r="F52" s="28"/>
      <c r="G52" s="9"/>
    </row>
    <row r="53" spans="1:7" s="48" customFormat="1" ht="12.75" customHeight="1" x14ac:dyDescent="0.25">
      <c r="A53" s="30"/>
      <c r="B53" s="31" t="s">
        <v>71</v>
      </c>
      <c r="C53" s="37" t="s">
        <v>72</v>
      </c>
      <c r="D53" s="33"/>
      <c r="E53" s="34"/>
      <c r="F53" s="41"/>
      <c r="G53" s="36">
        <f>G54</f>
        <v>0</v>
      </c>
    </row>
    <row r="54" spans="1:7" ht="12.75" customHeight="1" x14ac:dyDescent="0.25">
      <c r="A54" s="6">
        <v>36</v>
      </c>
      <c r="B54" s="19"/>
      <c r="C54" s="13" t="s">
        <v>73</v>
      </c>
      <c r="D54" s="20">
        <v>16</v>
      </c>
      <c r="E54" s="13" t="s">
        <v>74</v>
      </c>
      <c r="F54" s="21"/>
      <c r="G54" s="9">
        <f t="shared" ref="G54" si="7">D54*F54</f>
        <v>0</v>
      </c>
    </row>
    <row r="55" spans="1:7" ht="6.95" customHeight="1" x14ac:dyDescent="0.25">
      <c r="A55" s="6"/>
      <c r="B55" s="19"/>
      <c r="C55" s="13"/>
      <c r="D55" s="20"/>
      <c r="E55" s="13"/>
      <c r="F55" s="29"/>
      <c r="G55" s="9"/>
    </row>
    <row r="56" spans="1:7" s="48" customFormat="1" ht="12.75" customHeight="1" x14ac:dyDescent="0.25">
      <c r="A56" s="30"/>
      <c r="B56" s="31" t="s">
        <v>75</v>
      </c>
      <c r="C56" s="37" t="s">
        <v>76</v>
      </c>
      <c r="D56" s="33"/>
      <c r="E56" s="34"/>
      <c r="F56" s="41"/>
      <c r="G56" s="36">
        <f>G57</f>
        <v>0</v>
      </c>
    </row>
    <row r="57" spans="1:7" ht="12.75" customHeight="1" x14ac:dyDescent="0.25">
      <c r="A57" s="6">
        <v>37</v>
      </c>
      <c r="B57" s="19"/>
      <c r="C57" s="13" t="s">
        <v>76</v>
      </c>
      <c r="D57" s="20">
        <v>1</v>
      </c>
      <c r="E57" s="13" t="s">
        <v>77</v>
      </c>
      <c r="F57" s="21"/>
      <c r="G57" s="9">
        <f t="shared" ref="G57" si="8">D57*F57</f>
        <v>0</v>
      </c>
    </row>
    <row r="58" spans="1:7" ht="6.95" customHeight="1" x14ac:dyDescent="0.25">
      <c r="A58" s="6"/>
      <c r="B58" s="10"/>
      <c r="C58" s="13"/>
      <c r="D58" s="7"/>
      <c r="E58" s="8"/>
      <c r="F58" s="28"/>
      <c r="G58" s="9"/>
    </row>
    <row r="59" spans="1:7" s="48" customFormat="1" ht="12.75" customHeight="1" x14ac:dyDescent="0.25">
      <c r="A59" s="30"/>
      <c r="B59" s="31" t="s">
        <v>78</v>
      </c>
      <c r="C59" s="37" t="s">
        <v>79</v>
      </c>
      <c r="D59" s="33"/>
      <c r="E59" s="34"/>
      <c r="F59" s="41"/>
      <c r="G59" s="36">
        <f>G60</f>
        <v>0</v>
      </c>
    </row>
    <row r="60" spans="1:7" ht="12.75" customHeight="1" x14ac:dyDescent="0.25">
      <c r="A60" s="6">
        <v>38</v>
      </c>
      <c r="B60" s="19"/>
      <c r="C60" s="13" t="s">
        <v>80</v>
      </c>
      <c r="D60" s="20">
        <v>1</v>
      </c>
      <c r="E60" s="13" t="s">
        <v>77</v>
      </c>
      <c r="F60" s="21"/>
      <c r="G60" s="9">
        <f t="shared" ref="G60" si="9">D60*F60</f>
        <v>0</v>
      </c>
    </row>
    <row r="61" spans="1:7" ht="6.95" customHeight="1" x14ac:dyDescent="0.25">
      <c r="A61" s="6"/>
      <c r="B61" s="10"/>
      <c r="C61" s="13"/>
      <c r="D61" s="7"/>
      <c r="E61" s="8"/>
      <c r="F61" s="28"/>
      <c r="G61" s="9"/>
    </row>
    <row r="62" spans="1:7" ht="12.75" customHeight="1" x14ac:dyDescent="0.25">
      <c r="A62" s="15"/>
      <c r="B62" s="50"/>
      <c r="C62" s="54" t="s">
        <v>11</v>
      </c>
      <c r="D62" s="16"/>
      <c r="E62" s="17"/>
      <c r="F62" s="18"/>
      <c r="G62" s="55">
        <f>G59+G56+G53+G48+G36+G22+G10</f>
        <v>0</v>
      </c>
    </row>
    <row r="63" spans="1:7" ht="12.75" customHeight="1" x14ac:dyDescent="0.25">
      <c r="A63" s="56"/>
      <c r="B63" s="57"/>
      <c r="C63" s="58"/>
      <c r="D63" s="59"/>
      <c r="E63" s="60"/>
      <c r="F63" s="61"/>
      <c r="G63" s="62"/>
    </row>
  </sheetData>
  <sheetProtection algorithmName="SHA-512" hashValue="c8C4rx2F3j/LtcDx2NIkFJfBXb0hxlZIdLAYiT+BqchNIsdGZA8mGu9O5XgtdjlyRw81Jo5b3zsDNhlXdRf+NA==" saltValue="DeyX+OsVJ+Ep6q30D3dYUQ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S1</vt:lpstr>
      <vt:lpstr>S 2</vt:lpstr>
      <vt:lpstr>S 3</vt:lpstr>
      <vt:lpstr>S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Barániová, Martina</cp:lastModifiedBy>
  <cp:lastPrinted>2019-03-26T08:01:13Z</cp:lastPrinted>
  <dcterms:created xsi:type="dcterms:W3CDTF">2014-05-23T05:52:32Z</dcterms:created>
  <dcterms:modified xsi:type="dcterms:W3CDTF">2021-06-15T06:51:20Z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acf5b2cd-338d-4485-a9cc-92fcc8a5ebbf</vt:lpwstr>
  </property>
</Properties>
</file>